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lani\23.05.2023\RMMS 2025\2025 Modification\Letter\"/>
    </mc:Choice>
  </mc:AlternateContent>
  <xr:revisionPtr revIDLastSave="0" documentId="13_ncr:1_{8D85EC1D-27E6-4EF2-906D-EF45A3E07C64}" xr6:coauthVersionLast="47" xr6:coauthVersionMax="47" xr10:uidLastSave="{00000000-0000-0000-0000-000000000000}"/>
  <bookViews>
    <workbookView xWindow="-120" yWindow="-120" windowWidth="29040" windowHeight="15840" xr2:uid="{147170F9-B0AC-4F3D-B592-3FDF5AD955CF}"/>
  </bookViews>
  <sheets>
    <sheet name="Programme Details Chainges" sheetId="1" r:id="rId1"/>
  </sheets>
  <definedNames>
    <definedName name="_xlnm.Print_Area" localSheetId="0">'Programme Details Chainges'!$A$3:$W$52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J23" i="1" s="1"/>
  <c r="I22" i="1"/>
  <c r="I21" i="1"/>
  <c r="I20" i="1"/>
  <c r="I19" i="1"/>
  <c r="I18" i="1"/>
  <c r="I16" i="1"/>
  <c r="I15" i="1"/>
  <c r="I7" i="1"/>
  <c r="I9" i="1" l="1"/>
  <c r="I47" i="1"/>
  <c r="J47" i="1" s="1"/>
  <c r="I46" i="1"/>
  <c r="J46" i="1" s="1"/>
  <c r="I45" i="1"/>
  <c r="J45" i="1" s="1"/>
  <c r="I44" i="1"/>
  <c r="I43" i="1"/>
  <c r="J43" i="1" s="1"/>
  <c r="J42" i="1"/>
  <c r="I41" i="1"/>
  <c r="J41" i="1" s="1"/>
  <c r="J39" i="1"/>
  <c r="J38" i="1"/>
  <c r="J35" i="1"/>
  <c r="J34" i="1"/>
  <c r="J31" i="1"/>
  <c r="J30" i="1"/>
  <c r="J28" i="1"/>
  <c r="J27" i="1"/>
  <c r="J26" i="1"/>
  <c r="J22" i="1"/>
  <c r="J20" i="1"/>
  <c r="J19" i="1"/>
  <c r="I17" i="1"/>
  <c r="J17" i="1" s="1"/>
  <c r="I14" i="1"/>
  <c r="J14" i="1" s="1"/>
  <c r="I13" i="1"/>
  <c r="J13" i="1" s="1"/>
  <c r="I12" i="1"/>
  <c r="I11" i="1"/>
  <c r="J11" i="1" s="1"/>
  <c r="J8" i="1"/>
  <c r="I10" i="1"/>
  <c r="J10" i="1" s="1"/>
  <c r="J12" i="1"/>
  <c r="J15" i="1"/>
  <c r="J16" i="1"/>
  <c r="J18" i="1"/>
  <c r="J21" i="1"/>
  <c r="J24" i="1"/>
  <c r="J25" i="1"/>
  <c r="J29" i="1"/>
  <c r="J32" i="1"/>
  <c r="J33" i="1"/>
  <c r="J36" i="1"/>
  <c r="J37" i="1"/>
  <c r="J40" i="1"/>
  <c r="J44" i="1"/>
  <c r="AI7" i="1"/>
  <c r="J7" i="1"/>
</calcChain>
</file>

<file path=xl/sharedStrings.xml><?xml version="1.0" encoding="utf-8"?>
<sst xmlns="http://schemas.openxmlformats.org/spreadsheetml/2006/main" count="279" uniqueCount="77">
  <si>
    <t>RoadID</t>
  </si>
  <si>
    <t>StartChainage(m)</t>
  </si>
  <si>
    <t>EndChainage(m)</t>
  </si>
  <si>
    <t>Survey Year</t>
  </si>
  <si>
    <t>Item Code</t>
  </si>
  <si>
    <t>Quantity</t>
  </si>
  <si>
    <t>Count</t>
  </si>
  <si>
    <t>Depot</t>
  </si>
  <si>
    <t>Unit</t>
  </si>
  <si>
    <t>From (m)</t>
  </si>
  <si>
    <t>To (m)</t>
  </si>
  <si>
    <t>Width(m)</t>
  </si>
  <si>
    <t>Depth(m)</t>
  </si>
  <si>
    <t>Crack Area (sq.m)</t>
  </si>
  <si>
    <t>Only Caption Change</t>
  </si>
  <si>
    <t xml:space="preserve">Remove </t>
  </si>
  <si>
    <t>Edge Break Length (m)</t>
  </si>
  <si>
    <t>Edge Break Width (m)</t>
  </si>
  <si>
    <t>Total Pothole Area (sq.m)</t>
  </si>
  <si>
    <t>A0000</t>
  </si>
  <si>
    <t>2024</t>
  </si>
  <si>
    <t>Nawala</t>
  </si>
  <si>
    <t>m.ton</t>
  </si>
  <si>
    <t>sqm</t>
  </si>
  <si>
    <t>m</t>
  </si>
  <si>
    <t>no</t>
  </si>
  <si>
    <t>Colombo</t>
  </si>
  <si>
    <t>Eng. Pathum</t>
  </si>
  <si>
    <t>A0001</t>
  </si>
  <si>
    <t>Orugodawatta</t>
  </si>
  <si>
    <t>Kadawatha</t>
  </si>
  <si>
    <t>Nittambuwa</t>
  </si>
  <si>
    <t>Rambukkana</t>
  </si>
  <si>
    <t>Molagoda</t>
  </si>
  <si>
    <t>A0002</t>
  </si>
  <si>
    <t>Karandeniya</t>
  </si>
  <si>
    <t>Baddegama</t>
  </si>
  <si>
    <t>Nugaduwa</t>
  </si>
  <si>
    <t>K0017</t>
  </si>
  <si>
    <t>Changani</t>
  </si>
  <si>
    <t>A0003</t>
  </si>
  <si>
    <t>Wattala</t>
  </si>
  <si>
    <t>Ratmalana</t>
  </si>
  <si>
    <t>A0014</t>
  </si>
  <si>
    <t>Mannar town</t>
  </si>
  <si>
    <t>Panadura</t>
  </si>
  <si>
    <t>cum</t>
  </si>
  <si>
    <t>day</t>
  </si>
  <si>
    <t>Gampaha</t>
  </si>
  <si>
    <t>Nittabuwa</t>
  </si>
  <si>
    <t>Kegalle</t>
  </si>
  <si>
    <t>Galle</t>
  </si>
  <si>
    <t>Jaffna</t>
  </si>
  <si>
    <t>Negambo</t>
  </si>
  <si>
    <t>Mannar</t>
  </si>
  <si>
    <t>Kalutara</t>
  </si>
  <si>
    <t>Eng. Bandara</t>
  </si>
  <si>
    <t>Eng. Wipula</t>
  </si>
  <si>
    <t>Eng. Alwis</t>
  </si>
  <si>
    <t>Eng. Kalutharawitharana</t>
  </si>
  <si>
    <t>Eng.Thennakon</t>
  </si>
  <si>
    <t>Eng. Monaris</t>
  </si>
  <si>
    <t>Eng. Shiromani</t>
  </si>
  <si>
    <t>New Colum</t>
  </si>
  <si>
    <t>Inspection date</t>
  </si>
  <si>
    <t>Area (sqm)</t>
  </si>
  <si>
    <t>Weight (m.ton)</t>
  </si>
  <si>
    <t>Proposed Programme Details Template</t>
  </si>
  <si>
    <t>Rate (Rs.)</t>
  </si>
  <si>
    <t>Total Amount (Rs.)</t>
  </si>
  <si>
    <t>Length (m)</t>
  </si>
  <si>
    <t>Density (kg/m3)</t>
  </si>
  <si>
    <t>Annex B</t>
  </si>
  <si>
    <t>Page 2 of 2</t>
  </si>
  <si>
    <t>Times per Year</t>
  </si>
  <si>
    <t>EE Division</t>
  </si>
  <si>
    <t>Data Entering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</si>
</sst>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sz val="8"/>
      <name val="Calibri"/>
      <family val="2"/>
    </font>
    <font>
      <b/>
      <sz val="11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1" applyFont="1"/>
    <xf numFmtId="0" fontId="3" fillId="0" borderId="0" xfId="1"/>
    <xf numFmtId="0" fontId="4" fillId="2" borderId="0" xfId="1" applyFont="1" applyFill="1"/>
    <xf numFmtId="0" fontId="2" fillId="0" borderId="0" xfId="2" applyFont="1"/>
    <xf numFmtId="0" fontId="2" fillId="0" borderId="0" xfId="3" applyFont="1"/>
    <xf numFmtId="0" fontId="4" fillId="3" borderId="0" xfId="1" applyFont="1" applyFill="1"/>
    <xf numFmtId="0" fontId="2" fillId="0" borderId="0" xfId="4" applyFont="1"/>
    <xf numFmtId="0" fontId="5" fillId="0" borderId="0" xfId="0" applyFont="1"/>
    <xf numFmtId="43" fontId="5" fillId="0" borderId="0" xfId="5" applyFont="1" applyFill="1" applyBorder="1"/>
    <xf numFmtId="0" fontId="4" fillId="5" borderId="0" xfId="1" applyFont="1" applyFill="1"/>
    <xf numFmtId="0" fontId="7" fillId="0" borderId="1" xfId="0" applyFont="1" applyBorder="1"/>
    <xf numFmtId="43" fontId="7" fillId="0" borderId="1" xfId="5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3" fontId="7" fillId="0" borderId="1" xfId="5" applyFont="1" applyBorder="1"/>
    <xf numFmtId="0" fontId="7" fillId="4" borderId="1" xfId="0" applyFont="1" applyFill="1" applyBorder="1"/>
    <xf numFmtId="0" fontId="6" fillId="0" borderId="1" xfId="1" applyFont="1" applyBorder="1" applyAlignment="1">
      <alignment horizontal="center" vertical="center" wrapText="1"/>
    </xf>
    <xf numFmtId="0" fontId="9" fillId="6" borderId="0" xfId="1" applyFont="1" applyFill="1"/>
    <xf numFmtId="0" fontId="4" fillId="6" borderId="0" xfId="1" applyFont="1" applyFill="1"/>
    <xf numFmtId="0" fontId="6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4" fillId="0" borderId="2" xfId="1" applyFont="1" applyBorder="1"/>
    <xf numFmtId="0" fontId="6" fillId="0" borderId="2" xfId="1" applyFont="1" applyBorder="1" applyAlignment="1">
      <alignment vertical="center" wrapText="1"/>
    </xf>
    <xf numFmtId="0" fontId="6" fillId="7" borderId="1" xfId="1" applyFont="1" applyFill="1" applyBorder="1" applyAlignment="1">
      <alignment horizontal="center" vertical="center" wrapText="1"/>
    </xf>
    <xf numFmtId="14" fontId="7" fillId="7" borderId="1" xfId="0" applyNumberFormat="1" applyFont="1" applyFill="1" applyBorder="1"/>
    <xf numFmtId="0" fontId="7" fillId="5" borderId="1" xfId="0" applyFont="1" applyFill="1" applyBorder="1" applyAlignment="1">
      <alignment wrapText="1"/>
    </xf>
    <xf numFmtId="0" fontId="10" fillId="0" borderId="0" xfId="1" applyFont="1" applyAlignment="1">
      <alignment horizontal="right"/>
    </xf>
    <xf numFmtId="0" fontId="6" fillId="0" borderId="0" xfId="1" applyFont="1" applyAlignment="1">
      <alignment horizontal="right" vertical="center"/>
    </xf>
  </cellXfs>
  <cellStyles count="6">
    <cellStyle name="Comma" xfId="5" builtinId="3"/>
    <cellStyle name="Normal" xfId="0" builtinId="0"/>
    <cellStyle name="Normal 2" xfId="1" xr:uid="{80520F0D-44CA-4B27-B5A5-AB7B100A80B3}"/>
    <cellStyle name="Normal 4" xfId="2" xr:uid="{55473C62-5268-4942-8B94-0F829B892504}"/>
    <cellStyle name="Normal 5" xfId="3" xr:uid="{46F98FC1-6B41-4D9B-83CB-EE20BF8EF60F}"/>
    <cellStyle name="Normal 6" xfId="4" xr:uid="{C12614C3-AE3D-4421-B19B-5F5B05306A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D8F0-C4A8-4A32-BD28-3C73A4084339}">
  <dimension ref="A1:AY52"/>
  <sheetViews>
    <sheetView tabSelected="1" topLeftCell="A4" zoomScaleNormal="100" workbookViewId="0">
      <selection activeCell="G17" sqref="G17"/>
    </sheetView>
  </sheetViews>
  <sheetFormatPr defaultRowHeight="15" x14ac:dyDescent="0.25"/>
  <cols>
    <col min="1" max="1" width="9.140625" style="1"/>
    <col min="2" max="2" width="12.14062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8" style="1" customWidth="1"/>
    <col min="7" max="7" width="12.28515625" style="1" customWidth="1"/>
    <col min="8" max="8" width="9.140625" style="1"/>
    <col min="9" max="9" width="10.85546875" style="1" bestFit="1" customWidth="1"/>
    <col min="10" max="10" width="13.7109375" style="1" customWidth="1"/>
    <col min="11" max="11" width="12.42578125" style="1" customWidth="1"/>
    <col min="12" max="12" width="13.5703125" style="1" customWidth="1"/>
    <col min="13" max="13" width="11.7109375" style="1" customWidth="1"/>
    <col min="14" max="14" width="9.140625" style="1"/>
    <col min="15" max="15" width="11.42578125" style="1" customWidth="1"/>
    <col min="16" max="16" width="10.42578125" style="1" customWidth="1"/>
    <col min="17" max="17" width="11.42578125" style="1" customWidth="1"/>
    <col min="18" max="18" width="10" style="1" customWidth="1"/>
    <col min="19" max="20" width="9.140625" style="1"/>
    <col min="21" max="21" width="13" style="1" customWidth="1"/>
    <col min="22" max="22" width="12.5703125" style="1" customWidth="1"/>
    <col min="23" max="23" width="19.140625" style="1" customWidth="1"/>
    <col min="24" max="28" width="9.140625" style="1"/>
    <col min="29" max="29" width="16.5703125" style="1" customWidth="1"/>
    <col min="30" max="30" width="9.140625" style="1"/>
    <col min="31" max="31" width="13.5703125" style="1" customWidth="1"/>
    <col min="32" max="51" width="9.140625" style="1"/>
    <col min="52" max="16384" width="9.140625" style="2"/>
  </cols>
  <sheetData>
    <row r="1" spans="1:5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</row>
    <row r="3" spans="1:5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28" t="s">
        <v>72</v>
      </c>
      <c r="X3" s="8"/>
      <c r="Y3" s="8"/>
      <c r="Z3" s="8"/>
      <c r="AA3" s="8"/>
      <c r="AB3" s="8"/>
      <c r="AC3" s="9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ht="18.75" x14ac:dyDescent="0.3">
      <c r="A4" s="18" t="s">
        <v>67</v>
      </c>
      <c r="B4" s="19"/>
      <c r="C4" s="19"/>
      <c r="D4" s="19"/>
      <c r="E4" s="19"/>
      <c r="V4" s="2"/>
      <c r="W4" s="29" t="s">
        <v>73</v>
      </c>
    </row>
    <row r="5" spans="1:51" x14ac:dyDescent="0.25">
      <c r="U5" s="23"/>
      <c r="V5" s="2"/>
      <c r="W5" s="24"/>
    </row>
    <row r="6" spans="1:51" ht="70.5" customHeight="1" x14ac:dyDescent="0.25">
      <c r="A6" s="17" t="s">
        <v>0</v>
      </c>
      <c r="B6" s="17" t="s">
        <v>1</v>
      </c>
      <c r="C6" s="17" t="s">
        <v>2</v>
      </c>
      <c r="D6" s="17" t="s">
        <v>3</v>
      </c>
      <c r="E6" s="25" t="s">
        <v>64</v>
      </c>
      <c r="F6" s="17" t="s">
        <v>4</v>
      </c>
      <c r="G6" s="25" t="s">
        <v>68</v>
      </c>
      <c r="H6" s="20" t="s">
        <v>8</v>
      </c>
      <c r="I6" s="17" t="s">
        <v>5</v>
      </c>
      <c r="J6" s="25" t="s">
        <v>69</v>
      </c>
      <c r="K6" s="25" t="s">
        <v>9</v>
      </c>
      <c r="L6" s="25" t="s">
        <v>10</v>
      </c>
      <c r="M6" s="25" t="s">
        <v>70</v>
      </c>
      <c r="N6" s="25" t="s">
        <v>6</v>
      </c>
      <c r="O6" s="25" t="s">
        <v>11</v>
      </c>
      <c r="P6" s="25" t="s">
        <v>12</v>
      </c>
      <c r="Q6" s="25" t="s">
        <v>74</v>
      </c>
      <c r="R6" s="25" t="s">
        <v>71</v>
      </c>
      <c r="S6" s="25" t="s">
        <v>65</v>
      </c>
      <c r="T6" s="20" t="s">
        <v>66</v>
      </c>
      <c r="U6" s="17" t="s">
        <v>7</v>
      </c>
      <c r="V6" s="20" t="s">
        <v>75</v>
      </c>
      <c r="W6" s="20" t="s">
        <v>76</v>
      </c>
      <c r="X6" s="2"/>
      <c r="Y6" s="2"/>
      <c r="Z6" s="2"/>
      <c r="AA6" s="2"/>
      <c r="AB6" s="2"/>
      <c r="AC6" s="2"/>
      <c r="AD6" s="2"/>
      <c r="AE6" s="2"/>
      <c r="AF6" s="13" t="s">
        <v>13</v>
      </c>
      <c r="AG6" s="13" t="s">
        <v>16</v>
      </c>
      <c r="AH6" s="14" t="s">
        <v>17</v>
      </c>
      <c r="AI6" s="13" t="s">
        <v>18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ht="23.25" customHeight="1" x14ac:dyDescent="0.25">
      <c r="A7" s="11" t="s">
        <v>19</v>
      </c>
      <c r="B7" s="11">
        <v>3570</v>
      </c>
      <c r="C7" s="11">
        <v>7092</v>
      </c>
      <c r="D7" s="11" t="s">
        <v>20</v>
      </c>
      <c r="E7" s="26">
        <v>45512</v>
      </c>
      <c r="F7" s="11">
        <v>1</v>
      </c>
      <c r="G7" s="15">
        <v>26182.26</v>
      </c>
      <c r="H7" s="21" t="s">
        <v>22</v>
      </c>
      <c r="I7" s="15">
        <f>T7*Q7</f>
        <v>266.39999999999998</v>
      </c>
      <c r="J7" s="12">
        <f>G7*I7</f>
        <v>6974954.0639999993</v>
      </c>
      <c r="K7" s="11">
        <v>5000</v>
      </c>
      <c r="L7" s="11">
        <v>6000</v>
      </c>
      <c r="M7" s="11">
        <v>0</v>
      </c>
      <c r="N7" s="11">
        <v>0</v>
      </c>
      <c r="O7" s="11">
        <v>0</v>
      </c>
      <c r="P7" s="11">
        <v>0</v>
      </c>
      <c r="Q7" s="11">
        <v>4</v>
      </c>
      <c r="R7" s="11">
        <v>0</v>
      </c>
      <c r="S7" s="11">
        <v>0</v>
      </c>
      <c r="T7" s="22">
        <v>66.599999999999994</v>
      </c>
      <c r="U7" s="11" t="s">
        <v>21</v>
      </c>
      <c r="V7" s="22" t="s">
        <v>26</v>
      </c>
      <c r="W7" s="27" t="s">
        <v>27</v>
      </c>
      <c r="X7" s="2"/>
      <c r="Y7" s="2"/>
      <c r="Z7" s="2"/>
      <c r="AA7" s="2"/>
      <c r="AB7" s="2"/>
      <c r="AC7" s="2"/>
      <c r="AD7" s="2"/>
      <c r="AE7" s="2"/>
      <c r="AF7" s="11">
        <v>0</v>
      </c>
      <c r="AG7" s="11">
        <v>0</v>
      </c>
      <c r="AH7" s="16">
        <v>0</v>
      </c>
      <c r="AI7" s="11">
        <f>100*3</f>
        <v>300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ht="23.25" customHeight="1" x14ac:dyDescent="0.25">
      <c r="A8" s="11" t="s">
        <v>19</v>
      </c>
      <c r="B8" s="11">
        <v>3570</v>
      </c>
      <c r="C8" s="11">
        <v>7092</v>
      </c>
      <c r="D8" s="11" t="s">
        <v>20</v>
      </c>
      <c r="E8" s="26">
        <v>45512</v>
      </c>
      <c r="F8" s="11">
        <v>2</v>
      </c>
      <c r="G8" s="15">
        <v>191.6</v>
      </c>
      <c r="H8" s="21" t="s">
        <v>23</v>
      </c>
      <c r="I8" s="15">
        <v>1581.75</v>
      </c>
      <c r="J8" s="12">
        <f t="shared" ref="J8:J47" si="0">G8*I8</f>
        <v>303063.3</v>
      </c>
      <c r="K8" s="11">
        <v>4000</v>
      </c>
      <c r="L8" s="11">
        <v>5000</v>
      </c>
      <c r="M8" s="11">
        <v>0</v>
      </c>
      <c r="N8" s="11">
        <v>0</v>
      </c>
      <c r="O8" s="11">
        <v>0</v>
      </c>
      <c r="P8" s="11">
        <v>0</v>
      </c>
      <c r="Q8" s="11">
        <v>1</v>
      </c>
      <c r="R8" s="11">
        <v>0</v>
      </c>
      <c r="S8" s="11">
        <v>527.25</v>
      </c>
      <c r="T8" s="22">
        <v>0</v>
      </c>
      <c r="U8" s="11" t="s">
        <v>21</v>
      </c>
      <c r="V8" s="22" t="s">
        <v>26</v>
      </c>
      <c r="W8" s="27" t="s">
        <v>27</v>
      </c>
      <c r="X8" s="2"/>
      <c r="Y8" s="2"/>
      <c r="Z8" s="2"/>
      <c r="AA8" s="2"/>
      <c r="AB8" s="2"/>
      <c r="AC8" s="2"/>
      <c r="AD8" s="2"/>
      <c r="AE8" s="2"/>
      <c r="AF8" s="11">
        <v>527.25</v>
      </c>
      <c r="AG8" s="11">
        <v>0</v>
      </c>
      <c r="AH8" s="16">
        <v>0</v>
      </c>
      <c r="AI8" s="11">
        <v>0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ht="23.25" customHeight="1" x14ac:dyDescent="0.25">
      <c r="A9" s="11" t="s">
        <v>28</v>
      </c>
      <c r="B9" s="11">
        <v>22580</v>
      </c>
      <c r="C9" s="11">
        <v>33850</v>
      </c>
      <c r="D9" s="11" t="s">
        <v>20</v>
      </c>
      <c r="E9" s="26">
        <v>45512</v>
      </c>
      <c r="F9" s="11">
        <v>3</v>
      </c>
      <c r="G9" s="15">
        <v>2796.75</v>
      </c>
      <c r="H9" s="21" t="s">
        <v>23</v>
      </c>
      <c r="I9" s="15">
        <f>Q9*AG9*AH9</f>
        <v>500</v>
      </c>
      <c r="J9" s="12">
        <v>4195125</v>
      </c>
      <c r="K9" s="11">
        <v>28000</v>
      </c>
      <c r="L9" s="11">
        <v>29000</v>
      </c>
      <c r="M9" s="11">
        <v>200</v>
      </c>
      <c r="N9" s="11">
        <v>0</v>
      </c>
      <c r="O9" s="11">
        <v>2.5</v>
      </c>
      <c r="P9" s="11">
        <v>0</v>
      </c>
      <c r="Q9" s="11">
        <v>1</v>
      </c>
      <c r="R9" s="11">
        <v>0</v>
      </c>
      <c r="S9" s="11">
        <v>0</v>
      </c>
      <c r="T9" s="22">
        <v>0</v>
      </c>
      <c r="U9" s="11" t="s">
        <v>48</v>
      </c>
      <c r="V9" s="22" t="s">
        <v>48</v>
      </c>
      <c r="W9" s="27" t="s">
        <v>58</v>
      </c>
      <c r="X9" s="2"/>
      <c r="Y9" s="2"/>
      <c r="Z9" s="2"/>
      <c r="AA9" s="2"/>
      <c r="AB9" s="2"/>
      <c r="AC9" s="2"/>
      <c r="AD9" s="2"/>
      <c r="AE9" s="2"/>
      <c r="AF9" s="11">
        <v>0</v>
      </c>
      <c r="AG9" s="11">
        <v>200</v>
      </c>
      <c r="AH9" s="16">
        <v>2.5</v>
      </c>
      <c r="AI9" s="11">
        <v>0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23.25" customHeight="1" x14ac:dyDescent="0.25">
      <c r="A10" s="11" t="s">
        <v>19</v>
      </c>
      <c r="B10" s="11">
        <v>3570</v>
      </c>
      <c r="C10" s="11">
        <v>7092</v>
      </c>
      <c r="D10" s="11" t="s">
        <v>20</v>
      </c>
      <c r="E10" s="26">
        <v>45534</v>
      </c>
      <c r="F10" s="11">
        <v>40</v>
      </c>
      <c r="G10" s="15">
        <v>8.1</v>
      </c>
      <c r="H10" s="21" t="s">
        <v>23</v>
      </c>
      <c r="I10" s="15">
        <f>M10*O10*Q10</f>
        <v>57000</v>
      </c>
      <c r="J10" s="12">
        <f t="shared" si="0"/>
        <v>461700</v>
      </c>
      <c r="K10" s="11">
        <v>3570</v>
      </c>
      <c r="L10" s="11">
        <v>7092</v>
      </c>
      <c r="M10" s="11">
        <v>7600</v>
      </c>
      <c r="N10" s="11">
        <v>0</v>
      </c>
      <c r="O10" s="11">
        <v>2.5</v>
      </c>
      <c r="P10" s="11">
        <v>0</v>
      </c>
      <c r="Q10" s="11">
        <v>3</v>
      </c>
      <c r="R10" s="11">
        <v>0</v>
      </c>
      <c r="S10" s="11">
        <v>0</v>
      </c>
      <c r="T10" s="22">
        <v>0</v>
      </c>
      <c r="U10" s="11" t="s">
        <v>21</v>
      </c>
      <c r="V10" s="22" t="s">
        <v>26</v>
      </c>
      <c r="W10" s="27" t="s">
        <v>27</v>
      </c>
      <c r="X10" s="2"/>
      <c r="Y10" s="2"/>
      <c r="Z10" s="2"/>
      <c r="AA10" s="2"/>
      <c r="AB10" s="2"/>
      <c r="AC10" s="2"/>
      <c r="AD10" s="2"/>
      <c r="AE10" s="2"/>
      <c r="AF10" s="11">
        <v>0</v>
      </c>
      <c r="AG10" s="11">
        <v>0</v>
      </c>
      <c r="AH10" s="16">
        <v>0</v>
      </c>
      <c r="AI10" s="11">
        <v>0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ht="23.25" customHeight="1" x14ac:dyDescent="0.25">
      <c r="A11" s="11" t="s">
        <v>34</v>
      </c>
      <c r="B11" s="11">
        <v>61080</v>
      </c>
      <c r="C11" s="11">
        <v>86090</v>
      </c>
      <c r="D11" s="11" t="s">
        <v>20</v>
      </c>
      <c r="E11" s="26">
        <v>45513</v>
      </c>
      <c r="F11" s="11">
        <v>41</v>
      </c>
      <c r="G11" s="15">
        <v>45.5</v>
      </c>
      <c r="H11" s="21" t="s">
        <v>46</v>
      </c>
      <c r="I11" s="15">
        <f>M11*O11*P11*Q11</f>
        <v>1224</v>
      </c>
      <c r="J11" s="12">
        <f t="shared" si="0"/>
        <v>55692</v>
      </c>
      <c r="K11" s="11">
        <v>65000</v>
      </c>
      <c r="L11" s="11">
        <v>72000</v>
      </c>
      <c r="M11" s="11">
        <v>6800</v>
      </c>
      <c r="N11" s="11">
        <v>0</v>
      </c>
      <c r="O11" s="11">
        <v>1.2</v>
      </c>
      <c r="P11" s="11">
        <v>0.15</v>
      </c>
      <c r="Q11" s="11">
        <v>1</v>
      </c>
      <c r="R11" s="11">
        <v>0</v>
      </c>
      <c r="S11" s="11">
        <v>0</v>
      </c>
      <c r="T11" s="22">
        <v>0</v>
      </c>
      <c r="U11" s="11" t="s">
        <v>35</v>
      </c>
      <c r="V11" s="22" t="s">
        <v>51</v>
      </c>
      <c r="W11" s="27" t="s">
        <v>57</v>
      </c>
      <c r="X11" s="2"/>
      <c r="Y11" s="2"/>
      <c r="Z11" s="2"/>
      <c r="AA11" s="2"/>
      <c r="AB11" s="2"/>
      <c r="AC11" s="2"/>
      <c r="AD11" s="2"/>
      <c r="AE11" s="2"/>
      <c r="AF11" s="11">
        <v>0</v>
      </c>
      <c r="AG11" s="11">
        <v>0</v>
      </c>
      <c r="AH11" s="16">
        <v>0</v>
      </c>
      <c r="AI11" s="11">
        <v>0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23.25" customHeight="1" x14ac:dyDescent="0.25">
      <c r="A12" s="11" t="s">
        <v>34</v>
      </c>
      <c r="B12" s="11">
        <v>61080</v>
      </c>
      <c r="C12" s="11">
        <v>86090</v>
      </c>
      <c r="D12" s="11" t="s">
        <v>20</v>
      </c>
      <c r="E12" s="26">
        <v>45513</v>
      </c>
      <c r="F12" s="11">
        <v>42</v>
      </c>
      <c r="G12" s="15">
        <v>56.75</v>
      </c>
      <c r="H12" s="21" t="s">
        <v>24</v>
      </c>
      <c r="I12" s="15">
        <f>M12*Q12</f>
        <v>8500</v>
      </c>
      <c r="J12" s="12">
        <f t="shared" si="0"/>
        <v>482375</v>
      </c>
      <c r="K12" s="11">
        <v>61080</v>
      </c>
      <c r="L12" s="11">
        <v>86090</v>
      </c>
      <c r="M12" s="11">
        <v>8500</v>
      </c>
      <c r="N12" s="11">
        <v>0</v>
      </c>
      <c r="O12" s="11">
        <v>0</v>
      </c>
      <c r="P12" s="11">
        <v>0</v>
      </c>
      <c r="Q12" s="11">
        <v>1</v>
      </c>
      <c r="R12" s="11">
        <v>0</v>
      </c>
      <c r="S12" s="11">
        <v>0</v>
      </c>
      <c r="T12" s="22">
        <v>0</v>
      </c>
      <c r="U12" s="11" t="s">
        <v>35</v>
      </c>
      <c r="V12" s="22" t="s">
        <v>51</v>
      </c>
      <c r="W12" s="27" t="s">
        <v>57</v>
      </c>
      <c r="X12" s="2"/>
      <c r="Y12" s="2"/>
      <c r="Z12" s="2"/>
      <c r="AA12" s="2"/>
      <c r="AB12" s="2"/>
      <c r="AC12" s="2"/>
      <c r="AD12" s="2"/>
      <c r="AE12" s="2"/>
      <c r="AF12" s="11">
        <v>0</v>
      </c>
      <c r="AG12" s="11">
        <v>0</v>
      </c>
      <c r="AH12" s="16">
        <v>0</v>
      </c>
      <c r="AI12" s="11">
        <v>0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1" ht="23.25" customHeight="1" x14ac:dyDescent="0.25">
      <c r="A13" s="11" t="s">
        <v>19</v>
      </c>
      <c r="B13" s="11">
        <v>3570</v>
      </c>
      <c r="C13" s="11">
        <v>7092</v>
      </c>
      <c r="D13" s="11" t="s">
        <v>20</v>
      </c>
      <c r="E13" s="26">
        <v>45534</v>
      </c>
      <c r="F13" s="11">
        <v>43</v>
      </c>
      <c r="G13" s="15">
        <v>101.09</v>
      </c>
      <c r="H13" s="21" t="s">
        <v>24</v>
      </c>
      <c r="I13" s="15">
        <f>M13*Q13</f>
        <v>7600</v>
      </c>
      <c r="J13" s="12">
        <f t="shared" si="0"/>
        <v>768284</v>
      </c>
      <c r="K13" s="11">
        <v>3570</v>
      </c>
      <c r="L13" s="11">
        <v>7092</v>
      </c>
      <c r="M13" s="11">
        <v>7600</v>
      </c>
      <c r="N13" s="11">
        <v>0</v>
      </c>
      <c r="O13" s="11">
        <v>0</v>
      </c>
      <c r="P13" s="11">
        <v>0</v>
      </c>
      <c r="Q13" s="11">
        <v>1</v>
      </c>
      <c r="R13" s="11">
        <v>0</v>
      </c>
      <c r="S13" s="11">
        <v>0</v>
      </c>
      <c r="T13" s="22">
        <v>0</v>
      </c>
      <c r="U13" s="11" t="s">
        <v>21</v>
      </c>
      <c r="V13" s="22" t="s">
        <v>26</v>
      </c>
      <c r="W13" s="27" t="s">
        <v>27</v>
      </c>
      <c r="X13" s="2"/>
      <c r="Y13" s="2"/>
      <c r="Z13" s="2"/>
      <c r="AA13" s="2"/>
      <c r="AB13" s="2"/>
      <c r="AC13" s="2"/>
      <c r="AD13" s="2"/>
      <c r="AE13" s="2"/>
      <c r="AF13" s="11">
        <v>0</v>
      </c>
      <c r="AG13" s="11">
        <v>0</v>
      </c>
      <c r="AH13" s="16">
        <v>0</v>
      </c>
      <c r="AI13" s="11">
        <v>0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 ht="23.25" customHeight="1" x14ac:dyDescent="0.25">
      <c r="A14" s="11" t="s">
        <v>34</v>
      </c>
      <c r="B14" s="11">
        <v>61080</v>
      </c>
      <c r="C14" s="11">
        <v>86090</v>
      </c>
      <c r="D14" s="11" t="s">
        <v>20</v>
      </c>
      <c r="E14" s="26">
        <v>45513</v>
      </c>
      <c r="F14" s="11">
        <v>44</v>
      </c>
      <c r="G14" s="15">
        <v>22.65</v>
      </c>
      <c r="H14" s="21" t="s">
        <v>24</v>
      </c>
      <c r="I14" s="15">
        <f>M14*Q14</f>
        <v>2000</v>
      </c>
      <c r="J14" s="12">
        <f t="shared" si="0"/>
        <v>45300</v>
      </c>
      <c r="K14" s="11">
        <v>84000</v>
      </c>
      <c r="L14" s="11">
        <v>86000</v>
      </c>
      <c r="M14" s="11">
        <v>2000</v>
      </c>
      <c r="N14" s="11">
        <v>0</v>
      </c>
      <c r="O14" s="11">
        <v>0</v>
      </c>
      <c r="P14" s="11">
        <v>0</v>
      </c>
      <c r="Q14" s="11">
        <v>1</v>
      </c>
      <c r="R14" s="11">
        <v>0</v>
      </c>
      <c r="S14" s="11">
        <v>0</v>
      </c>
      <c r="T14" s="22">
        <v>0</v>
      </c>
      <c r="U14" s="11" t="s">
        <v>35</v>
      </c>
      <c r="V14" s="22" t="s">
        <v>51</v>
      </c>
      <c r="W14" s="27" t="s">
        <v>57</v>
      </c>
      <c r="X14" s="2"/>
      <c r="Y14" s="2"/>
      <c r="Z14" s="2"/>
      <c r="AA14" s="2"/>
      <c r="AB14" s="2"/>
      <c r="AC14" s="2"/>
      <c r="AD14" s="2"/>
      <c r="AE14" s="2"/>
      <c r="AF14" s="11">
        <v>0</v>
      </c>
      <c r="AG14" s="11">
        <v>0</v>
      </c>
      <c r="AH14" s="16">
        <v>0</v>
      </c>
      <c r="AI14" s="11">
        <v>0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5" spans="1:51" ht="23.25" customHeight="1" x14ac:dyDescent="0.25">
      <c r="A15" s="11" t="s">
        <v>19</v>
      </c>
      <c r="B15" s="11">
        <v>3570</v>
      </c>
      <c r="C15" s="11">
        <v>7092</v>
      </c>
      <c r="D15" s="11" t="s">
        <v>20</v>
      </c>
      <c r="E15" s="26">
        <v>45512</v>
      </c>
      <c r="F15" s="11">
        <v>45</v>
      </c>
      <c r="G15" s="15">
        <v>358.31</v>
      </c>
      <c r="H15" s="21" t="s">
        <v>25</v>
      </c>
      <c r="I15" s="15">
        <f>N15*Q15</f>
        <v>150</v>
      </c>
      <c r="J15" s="12">
        <f t="shared" si="0"/>
        <v>53746.5</v>
      </c>
      <c r="K15" s="11">
        <v>3570</v>
      </c>
      <c r="L15" s="11">
        <v>7092</v>
      </c>
      <c r="M15" s="11">
        <v>0</v>
      </c>
      <c r="N15" s="11">
        <v>150</v>
      </c>
      <c r="O15" s="11">
        <v>0</v>
      </c>
      <c r="P15" s="11">
        <v>0</v>
      </c>
      <c r="Q15" s="11">
        <v>1</v>
      </c>
      <c r="R15" s="11">
        <v>0</v>
      </c>
      <c r="S15" s="11">
        <v>0</v>
      </c>
      <c r="T15" s="22">
        <v>0</v>
      </c>
      <c r="U15" s="11" t="s">
        <v>21</v>
      </c>
      <c r="V15" s="22" t="s">
        <v>26</v>
      </c>
      <c r="W15" s="27" t="s">
        <v>27</v>
      </c>
      <c r="X15" s="2"/>
      <c r="Y15" s="2"/>
      <c r="Z15" s="2"/>
      <c r="AA15" s="2"/>
      <c r="AB15" s="2"/>
      <c r="AC15" s="2"/>
      <c r="AD15" s="2"/>
      <c r="AE15" s="2"/>
      <c r="AF15" s="11">
        <v>0</v>
      </c>
      <c r="AG15" s="11">
        <v>0</v>
      </c>
      <c r="AH15" s="16">
        <v>0</v>
      </c>
      <c r="AI15" s="11">
        <v>0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</row>
    <row r="16" spans="1:51" ht="23.25" customHeight="1" x14ac:dyDescent="0.25">
      <c r="A16" s="11" t="s">
        <v>19</v>
      </c>
      <c r="B16" s="11">
        <v>3570</v>
      </c>
      <c r="C16" s="11">
        <v>7092</v>
      </c>
      <c r="D16" s="11" t="s">
        <v>20</v>
      </c>
      <c r="E16" s="26">
        <v>45512</v>
      </c>
      <c r="F16" s="11">
        <v>46</v>
      </c>
      <c r="G16" s="15">
        <v>908.05</v>
      </c>
      <c r="H16" s="21" t="s">
        <v>25</v>
      </c>
      <c r="I16" s="15">
        <f>N16*Q16</f>
        <v>6</v>
      </c>
      <c r="J16" s="12">
        <f t="shared" si="0"/>
        <v>5448.2999999999993</v>
      </c>
      <c r="K16" s="11">
        <v>3570</v>
      </c>
      <c r="L16" s="11">
        <v>7092</v>
      </c>
      <c r="M16" s="11">
        <v>0</v>
      </c>
      <c r="N16" s="11">
        <v>6</v>
      </c>
      <c r="O16" s="11">
        <v>0</v>
      </c>
      <c r="P16" s="11">
        <v>0</v>
      </c>
      <c r="Q16" s="11">
        <v>1</v>
      </c>
      <c r="R16" s="11">
        <v>0</v>
      </c>
      <c r="S16" s="11">
        <v>0</v>
      </c>
      <c r="T16" s="22">
        <v>0</v>
      </c>
      <c r="U16" s="11" t="s">
        <v>21</v>
      </c>
      <c r="V16" s="22" t="s">
        <v>26</v>
      </c>
      <c r="W16" s="27" t="s">
        <v>27</v>
      </c>
      <c r="X16" s="2"/>
      <c r="Y16" s="2"/>
      <c r="Z16" s="2"/>
      <c r="AA16" s="2"/>
      <c r="AB16" s="2"/>
      <c r="AC16" s="2"/>
      <c r="AD16" s="2"/>
      <c r="AE16" s="2"/>
      <c r="AF16" s="11">
        <v>0</v>
      </c>
      <c r="AG16" s="11">
        <v>0</v>
      </c>
      <c r="AH16" s="16">
        <v>0</v>
      </c>
      <c r="AI16" s="11">
        <v>0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ht="23.25" customHeight="1" x14ac:dyDescent="0.25">
      <c r="A17" s="11" t="s">
        <v>34</v>
      </c>
      <c r="B17" s="11">
        <v>86090</v>
      </c>
      <c r="C17" s="11">
        <v>98130</v>
      </c>
      <c r="D17" s="11" t="s">
        <v>20</v>
      </c>
      <c r="E17" s="26">
        <v>45513</v>
      </c>
      <c r="F17" s="11">
        <v>47</v>
      </c>
      <c r="G17" s="15">
        <v>913.45</v>
      </c>
      <c r="H17" s="21" t="s">
        <v>46</v>
      </c>
      <c r="I17" s="15">
        <f>M17*O17*P17*Q17</f>
        <v>27</v>
      </c>
      <c r="J17" s="12">
        <f t="shared" si="0"/>
        <v>24663.15</v>
      </c>
      <c r="K17" s="11">
        <v>86090</v>
      </c>
      <c r="L17" s="11">
        <v>98130</v>
      </c>
      <c r="M17" s="11">
        <v>300</v>
      </c>
      <c r="N17" s="11">
        <v>0</v>
      </c>
      <c r="O17" s="11">
        <v>0.3</v>
      </c>
      <c r="P17" s="11">
        <v>0.3</v>
      </c>
      <c r="Q17" s="11">
        <v>1</v>
      </c>
      <c r="R17" s="11">
        <v>0</v>
      </c>
      <c r="S17" s="11">
        <v>0</v>
      </c>
      <c r="T17" s="22">
        <v>0</v>
      </c>
      <c r="U17" s="11" t="s">
        <v>36</v>
      </c>
      <c r="V17" s="22" t="s">
        <v>51</v>
      </c>
      <c r="W17" s="27" t="s">
        <v>57</v>
      </c>
      <c r="X17" s="2"/>
      <c r="Y17" s="2"/>
      <c r="Z17" s="2"/>
      <c r="AA17" s="2"/>
      <c r="AB17" s="2"/>
      <c r="AC17" s="2"/>
      <c r="AD17" s="2"/>
      <c r="AE17" s="2"/>
      <c r="AF17" s="11">
        <v>0</v>
      </c>
      <c r="AG17" s="11">
        <v>0</v>
      </c>
      <c r="AH17" s="16">
        <v>0</v>
      </c>
      <c r="AI17" s="11">
        <v>0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</row>
    <row r="18" spans="1:51" ht="23.25" customHeight="1" x14ac:dyDescent="0.25">
      <c r="A18" s="11" t="s">
        <v>34</v>
      </c>
      <c r="B18" s="11">
        <v>86090</v>
      </c>
      <c r="C18" s="11">
        <v>98130</v>
      </c>
      <c r="D18" s="11" t="s">
        <v>20</v>
      </c>
      <c r="E18" s="26">
        <v>45513</v>
      </c>
      <c r="F18" s="11">
        <v>48</v>
      </c>
      <c r="G18" s="15">
        <v>179.3</v>
      </c>
      <c r="H18" s="21" t="s">
        <v>24</v>
      </c>
      <c r="I18" s="15">
        <f>M18*N18*Q18</f>
        <v>120</v>
      </c>
      <c r="J18" s="12">
        <f t="shared" si="0"/>
        <v>21516</v>
      </c>
      <c r="K18" s="11">
        <v>86090</v>
      </c>
      <c r="L18" s="11">
        <v>98130</v>
      </c>
      <c r="M18" s="11">
        <v>2</v>
      </c>
      <c r="N18" s="11">
        <v>60</v>
      </c>
      <c r="O18" s="11">
        <v>0</v>
      </c>
      <c r="P18" s="11">
        <v>0</v>
      </c>
      <c r="Q18" s="11">
        <v>1</v>
      </c>
      <c r="R18" s="11">
        <v>0</v>
      </c>
      <c r="S18" s="11">
        <v>0</v>
      </c>
      <c r="T18" s="22">
        <v>0</v>
      </c>
      <c r="U18" s="11" t="s">
        <v>36</v>
      </c>
      <c r="V18" s="22" t="s">
        <v>51</v>
      </c>
      <c r="W18" s="27" t="s">
        <v>57</v>
      </c>
      <c r="X18" s="2"/>
      <c r="Y18" s="2"/>
      <c r="Z18" s="2"/>
      <c r="AA18" s="2"/>
      <c r="AB18" s="2"/>
      <c r="AC18" s="2"/>
      <c r="AD18" s="2"/>
      <c r="AE18" s="2"/>
      <c r="AF18" s="11">
        <v>0</v>
      </c>
      <c r="AG18" s="11">
        <v>0</v>
      </c>
      <c r="AH18" s="16">
        <v>0</v>
      </c>
      <c r="AI18" s="11">
        <v>0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1" ht="23.25" customHeight="1" x14ac:dyDescent="0.25">
      <c r="A19" s="11" t="s">
        <v>19</v>
      </c>
      <c r="B19" s="11">
        <v>3570</v>
      </c>
      <c r="C19" s="11">
        <v>7092</v>
      </c>
      <c r="D19" s="11" t="s">
        <v>20</v>
      </c>
      <c r="E19" s="26">
        <v>45534</v>
      </c>
      <c r="F19" s="11">
        <v>49</v>
      </c>
      <c r="G19" s="15">
        <v>1.88</v>
      </c>
      <c r="H19" s="21" t="s">
        <v>23</v>
      </c>
      <c r="I19" s="15">
        <f>M19*O19*Q19</f>
        <v>3600</v>
      </c>
      <c r="J19" s="12">
        <f t="shared" si="0"/>
        <v>6768</v>
      </c>
      <c r="K19" s="11">
        <v>3570</v>
      </c>
      <c r="L19" s="11">
        <v>7092</v>
      </c>
      <c r="M19" s="11">
        <v>7200</v>
      </c>
      <c r="N19" s="11">
        <v>0</v>
      </c>
      <c r="O19" s="11">
        <v>0.5</v>
      </c>
      <c r="P19" s="11">
        <v>0</v>
      </c>
      <c r="Q19" s="11">
        <v>1</v>
      </c>
      <c r="R19" s="11">
        <v>0</v>
      </c>
      <c r="S19" s="11">
        <v>0</v>
      </c>
      <c r="T19" s="22">
        <v>0</v>
      </c>
      <c r="U19" s="11" t="s">
        <v>21</v>
      </c>
      <c r="V19" s="22" t="s">
        <v>26</v>
      </c>
      <c r="W19" s="27" t="s">
        <v>27</v>
      </c>
      <c r="X19" s="2"/>
      <c r="Y19" s="2"/>
      <c r="Z19" s="2"/>
      <c r="AA19" s="2"/>
      <c r="AB19" s="2"/>
      <c r="AC19" s="2"/>
      <c r="AD19" s="2"/>
      <c r="AE19" s="2"/>
      <c r="AF19" s="11">
        <v>0</v>
      </c>
      <c r="AG19" s="11">
        <v>0</v>
      </c>
      <c r="AH19" s="16">
        <v>0</v>
      </c>
      <c r="AI19" s="11">
        <v>0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 ht="23.25" customHeight="1" x14ac:dyDescent="0.25">
      <c r="A20" s="11" t="s">
        <v>19</v>
      </c>
      <c r="B20" s="11">
        <v>3570</v>
      </c>
      <c r="C20" s="11">
        <v>7092</v>
      </c>
      <c r="D20" s="11" t="s">
        <v>20</v>
      </c>
      <c r="E20" s="26">
        <v>45512</v>
      </c>
      <c r="F20" s="11">
        <v>50</v>
      </c>
      <c r="G20" s="15">
        <v>410.97</v>
      </c>
      <c r="H20" s="21" t="s">
        <v>25</v>
      </c>
      <c r="I20" s="15">
        <f>N20*Q20</f>
        <v>30</v>
      </c>
      <c r="J20" s="12">
        <f t="shared" si="0"/>
        <v>12329.1</v>
      </c>
      <c r="K20" s="11">
        <v>3570</v>
      </c>
      <c r="L20" s="11">
        <v>7092</v>
      </c>
      <c r="M20" s="11">
        <v>0</v>
      </c>
      <c r="N20" s="11">
        <v>30</v>
      </c>
      <c r="O20" s="11">
        <v>0</v>
      </c>
      <c r="P20" s="11">
        <v>0</v>
      </c>
      <c r="Q20" s="11">
        <v>1</v>
      </c>
      <c r="R20" s="11">
        <v>0</v>
      </c>
      <c r="S20" s="11">
        <v>0</v>
      </c>
      <c r="T20" s="22">
        <v>0</v>
      </c>
      <c r="U20" s="11" t="s">
        <v>21</v>
      </c>
      <c r="V20" s="22" t="s">
        <v>26</v>
      </c>
      <c r="W20" s="27" t="s">
        <v>27</v>
      </c>
      <c r="X20" s="2"/>
      <c r="Y20" s="2"/>
      <c r="Z20" s="2"/>
      <c r="AA20" s="2"/>
      <c r="AB20" s="2"/>
      <c r="AC20" s="2"/>
      <c r="AD20" s="2"/>
      <c r="AE20" s="2"/>
      <c r="AF20" s="11">
        <v>0</v>
      </c>
      <c r="AG20" s="11">
        <v>0</v>
      </c>
      <c r="AH20" s="16">
        <v>0</v>
      </c>
      <c r="AI20" s="11">
        <v>0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ht="23.25" customHeight="1" x14ac:dyDescent="0.25">
      <c r="A21" s="11" t="s">
        <v>19</v>
      </c>
      <c r="B21" s="11">
        <v>3570</v>
      </c>
      <c r="C21" s="11">
        <v>7092</v>
      </c>
      <c r="D21" s="11" t="s">
        <v>20</v>
      </c>
      <c r="E21" s="26">
        <v>45512</v>
      </c>
      <c r="F21" s="11">
        <v>51</v>
      </c>
      <c r="G21" s="15">
        <v>628.70000000000005</v>
      </c>
      <c r="H21" s="21" t="s">
        <v>23</v>
      </c>
      <c r="I21" s="15">
        <f>M21*O21*Q21</f>
        <v>1575</v>
      </c>
      <c r="J21" s="12">
        <f t="shared" si="0"/>
        <v>990202.50000000012</v>
      </c>
      <c r="K21" s="11">
        <v>3570</v>
      </c>
      <c r="L21" s="11">
        <v>7092</v>
      </c>
      <c r="M21" s="11">
        <v>7000</v>
      </c>
      <c r="N21" s="11">
        <v>0</v>
      </c>
      <c r="O21" s="11">
        <v>0.22500000000000001</v>
      </c>
      <c r="P21" s="11">
        <v>0</v>
      </c>
      <c r="Q21" s="11">
        <v>1</v>
      </c>
      <c r="R21" s="11">
        <v>0</v>
      </c>
      <c r="S21" s="11">
        <v>0</v>
      </c>
      <c r="T21" s="22">
        <v>0</v>
      </c>
      <c r="U21" s="11" t="s">
        <v>21</v>
      </c>
      <c r="V21" s="22" t="s">
        <v>26</v>
      </c>
      <c r="W21" s="27" t="s">
        <v>27</v>
      </c>
      <c r="X21" s="2"/>
      <c r="Y21" s="2"/>
      <c r="Z21" s="2"/>
      <c r="AA21" s="2"/>
      <c r="AB21" s="2"/>
      <c r="AC21" s="2"/>
      <c r="AD21" s="2"/>
      <c r="AE21" s="2"/>
      <c r="AF21" s="11">
        <v>0</v>
      </c>
      <c r="AG21" s="11">
        <v>0</v>
      </c>
      <c r="AH21" s="16">
        <v>0</v>
      </c>
      <c r="AI21" s="11">
        <v>0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 ht="23.25" customHeight="1" x14ac:dyDescent="0.25">
      <c r="A22" s="11" t="s">
        <v>19</v>
      </c>
      <c r="B22" s="11">
        <v>3570</v>
      </c>
      <c r="C22" s="11">
        <v>7092</v>
      </c>
      <c r="D22" s="11" t="s">
        <v>20</v>
      </c>
      <c r="E22" s="26">
        <v>45512</v>
      </c>
      <c r="F22" s="11">
        <v>52</v>
      </c>
      <c r="G22" s="15">
        <v>1208.3499999999999</v>
      </c>
      <c r="H22" s="21" t="s">
        <v>25</v>
      </c>
      <c r="I22" s="15">
        <f>N22*Q22</f>
        <v>4</v>
      </c>
      <c r="J22" s="12">
        <f t="shared" si="0"/>
        <v>4833.3999999999996</v>
      </c>
      <c r="K22" s="11">
        <v>3570</v>
      </c>
      <c r="L22" s="11">
        <v>7092</v>
      </c>
      <c r="M22" s="11">
        <v>0</v>
      </c>
      <c r="N22" s="11">
        <v>4</v>
      </c>
      <c r="O22" s="11">
        <v>0</v>
      </c>
      <c r="P22" s="11">
        <v>0</v>
      </c>
      <c r="Q22" s="11">
        <v>1</v>
      </c>
      <c r="R22" s="11">
        <v>0</v>
      </c>
      <c r="S22" s="11">
        <v>0</v>
      </c>
      <c r="T22" s="22">
        <v>0</v>
      </c>
      <c r="U22" s="11" t="s">
        <v>21</v>
      </c>
      <c r="V22" s="22" t="s">
        <v>26</v>
      </c>
      <c r="W22" s="27" t="s">
        <v>27</v>
      </c>
      <c r="X22" s="2"/>
      <c r="Y22" s="2"/>
      <c r="Z22" s="2"/>
      <c r="AA22" s="2"/>
      <c r="AB22" s="2"/>
      <c r="AC22" s="2"/>
      <c r="AD22" s="2"/>
      <c r="AE22" s="2"/>
      <c r="AF22" s="11">
        <v>0</v>
      </c>
      <c r="AG22" s="11">
        <v>0</v>
      </c>
      <c r="AH22" s="16">
        <v>0</v>
      </c>
      <c r="AI22" s="11">
        <v>0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ht="23.25" customHeight="1" x14ac:dyDescent="0.25">
      <c r="A23" s="11" t="s">
        <v>19</v>
      </c>
      <c r="B23" s="11">
        <v>3570</v>
      </c>
      <c r="C23" s="11">
        <v>7092</v>
      </c>
      <c r="D23" s="11" t="s">
        <v>20</v>
      </c>
      <c r="E23" s="26">
        <v>45512</v>
      </c>
      <c r="F23" s="11">
        <v>53</v>
      </c>
      <c r="G23" s="15">
        <v>542.4</v>
      </c>
      <c r="H23" s="21" t="s">
        <v>23</v>
      </c>
      <c r="I23" s="15">
        <f>N23*S23*Q23</f>
        <v>25</v>
      </c>
      <c r="J23" s="12">
        <f>G23*I23</f>
        <v>13560</v>
      </c>
      <c r="K23" s="11">
        <v>3570</v>
      </c>
      <c r="L23" s="11">
        <v>7092</v>
      </c>
      <c r="M23" s="11">
        <v>0</v>
      </c>
      <c r="N23" s="11">
        <v>5</v>
      </c>
      <c r="O23" s="11">
        <v>0</v>
      </c>
      <c r="P23" s="11">
        <v>0</v>
      </c>
      <c r="Q23" s="11">
        <v>1</v>
      </c>
      <c r="R23" s="11">
        <v>0</v>
      </c>
      <c r="S23" s="11">
        <v>5</v>
      </c>
      <c r="T23" s="22">
        <v>0</v>
      </c>
      <c r="U23" s="11" t="s">
        <v>21</v>
      </c>
      <c r="V23" s="22" t="s">
        <v>26</v>
      </c>
      <c r="W23" s="27" t="s">
        <v>27</v>
      </c>
      <c r="X23" s="2"/>
      <c r="Y23" s="2"/>
      <c r="Z23" s="2"/>
      <c r="AA23" s="2"/>
      <c r="AB23" s="2"/>
      <c r="AC23" s="2"/>
      <c r="AD23" s="2"/>
      <c r="AE23" s="2"/>
      <c r="AF23" s="11">
        <v>0</v>
      </c>
      <c r="AG23" s="11">
        <v>0</v>
      </c>
      <c r="AH23" s="16">
        <v>0</v>
      </c>
      <c r="AI23" s="11">
        <v>0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51" ht="23.25" customHeight="1" x14ac:dyDescent="0.25">
      <c r="A24" s="11" t="s">
        <v>34</v>
      </c>
      <c r="B24" s="11">
        <v>98130</v>
      </c>
      <c r="C24" s="11">
        <v>135260</v>
      </c>
      <c r="D24" s="11" t="s">
        <v>20</v>
      </c>
      <c r="E24" s="26">
        <v>45513</v>
      </c>
      <c r="F24" s="11">
        <v>54</v>
      </c>
      <c r="G24" s="15">
        <v>452.85</v>
      </c>
      <c r="H24" s="21" t="s">
        <v>25</v>
      </c>
      <c r="I24" s="15">
        <f>N24*Q24</f>
        <v>66</v>
      </c>
      <c r="J24" s="12">
        <f t="shared" si="0"/>
        <v>29888.100000000002</v>
      </c>
      <c r="K24" s="11">
        <v>98130</v>
      </c>
      <c r="L24" s="11">
        <v>135260</v>
      </c>
      <c r="M24" s="11">
        <v>0</v>
      </c>
      <c r="N24" s="11">
        <v>66</v>
      </c>
      <c r="O24" s="11">
        <v>0</v>
      </c>
      <c r="P24" s="11">
        <v>0</v>
      </c>
      <c r="Q24" s="11">
        <v>1</v>
      </c>
      <c r="R24" s="11">
        <v>0</v>
      </c>
      <c r="S24" s="11">
        <v>0</v>
      </c>
      <c r="T24" s="22">
        <v>0</v>
      </c>
      <c r="U24" s="11" t="s">
        <v>37</v>
      </c>
      <c r="V24" s="22" t="s">
        <v>51</v>
      </c>
      <c r="W24" s="27" t="s">
        <v>57</v>
      </c>
      <c r="X24" s="2"/>
      <c r="Y24" s="2"/>
      <c r="Z24" s="2"/>
      <c r="AA24" s="2"/>
      <c r="AB24" s="2"/>
      <c r="AC24" s="2"/>
      <c r="AD24" s="2"/>
      <c r="AE24" s="2"/>
      <c r="AF24" s="11">
        <v>0</v>
      </c>
      <c r="AG24" s="11">
        <v>0</v>
      </c>
      <c r="AH24" s="16">
        <v>0</v>
      </c>
      <c r="AI24" s="11">
        <v>0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ht="23.25" customHeight="1" x14ac:dyDescent="0.25">
      <c r="A25" s="11" t="s">
        <v>38</v>
      </c>
      <c r="B25" s="11">
        <v>4410</v>
      </c>
      <c r="C25" s="11">
        <v>27430</v>
      </c>
      <c r="D25" s="11" t="s">
        <v>20</v>
      </c>
      <c r="E25" s="26">
        <v>45516</v>
      </c>
      <c r="F25" s="11">
        <v>55</v>
      </c>
      <c r="G25" s="15">
        <v>7400</v>
      </c>
      <c r="H25" s="21" t="s">
        <v>47</v>
      </c>
      <c r="I25" s="15">
        <f>N25</f>
        <v>365</v>
      </c>
      <c r="J25" s="12">
        <f t="shared" si="0"/>
        <v>2701000</v>
      </c>
      <c r="K25" s="11">
        <v>27000</v>
      </c>
      <c r="L25" s="11">
        <v>27400</v>
      </c>
      <c r="M25" s="11">
        <v>0</v>
      </c>
      <c r="N25" s="11">
        <v>365</v>
      </c>
      <c r="O25" s="11">
        <v>0</v>
      </c>
      <c r="P25" s="11">
        <v>0</v>
      </c>
      <c r="Q25" s="11">
        <v>1</v>
      </c>
      <c r="R25" s="11">
        <v>0</v>
      </c>
      <c r="S25" s="11">
        <v>0</v>
      </c>
      <c r="T25" s="22">
        <v>0</v>
      </c>
      <c r="U25" s="11" t="s">
        <v>39</v>
      </c>
      <c r="V25" s="22" t="s">
        <v>52</v>
      </c>
      <c r="W25" s="27" t="s">
        <v>57</v>
      </c>
      <c r="X25" s="2"/>
      <c r="Y25" s="2"/>
      <c r="Z25" s="2"/>
      <c r="AA25" s="2"/>
      <c r="AB25" s="2"/>
      <c r="AC25" s="2"/>
      <c r="AD25" s="2"/>
      <c r="AE25" s="2"/>
      <c r="AF25" s="11">
        <v>0</v>
      </c>
      <c r="AG25" s="11">
        <v>0</v>
      </c>
      <c r="AH25" s="16">
        <v>0</v>
      </c>
      <c r="AI25" s="11">
        <v>0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t="23.25" customHeight="1" x14ac:dyDescent="0.25">
      <c r="A26" s="11" t="s">
        <v>19</v>
      </c>
      <c r="B26" s="11">
        <v>3570</v>
      </c>
      <c r="C26" s="11">
        <v>7092</v>
      </c>
      <c r="D26" s="11" t="s">
        <v>20</v>
      </c>
      <c r="E26" s="26">
        <v>45512</v>
      </c>
      <c r="F26" s="11">
        <v>57</v>
      </c>
      <c r="G26" s="15">
        <v>2837.59</v>
      </c>
      <c r="H26" s="21" t="s">
        <v>23</v>
      </c>
      <c r="I26" s="15">
        <f>M26*O26*Q26</f>
        <v>300</v>
      </c>
      <c r="J26" s="12">
        <f t="shared" si="0"/>
        <v>851277</v>
      </c>
      <c r="K26" s="11">
        <v>6000</v>
      </c>
      <c r="L26" s="11">
        <v>7000</v>
      </c>
      <c r="M26" s="11">
        <v>100</v>
      </c>
      <c r="N26" s="11">
        <v>0</v>
      </c>
      <c r="O26" s="11">
        <v>3</v>
      </c>
      <c r="P26" s="11">
        <v>0</v>
      </c>
      <c r="Q26" s="11">
        <v>1</v>
      </c>
      <c r="R26" s="11">
        <v>0</v>
      </c>
      <c r="S26" s="11">
        <v>0</v>
      </c>
      <c r="T26" s="22">
        <v>0</v>
      </c>
      <c r="U26" s="11" t="s">
        <v>21</v>
      </c>
      <c r="V26" s="22" t="s">
        <v>26</v>
      </c>
      <c r="W26" s="27" t="s">
        <v>27</v>
      </c>
      <c r="X26" s="2"/>
      <c r="Y26" s="2"/>
      <c r="Z26" s="2"/>
      <c r="AA26" s="2"/>
      <c r="AB26" s="2"/>
      <c r="AC26" s="2"/>
      <c r="AD26" s="2"/>
      <c r="AE26" s="2"/>
      <c r="AF26" s="11">
        <v>0</v>
      </c>
      <c r="AG26" s="11">
        <v>0</v>
      </c>
      <c r="AH26" s="16">
        <v>0</v>
      </c>
      <c r="AI26" s="11">
        <v>0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ht="23.25" customHeight="1" x14ac:dyDescent="0.25">
      <c r="A27" s="11" t="s">
        <v>19</v>
      </c>
      <c r="B27" s="11">
        <v>3570</v>
      </c>
      <c r="C27" s="11">
        <v>7092</v>
      </c>
      <c r="D27" s="11" t="s">
        <v>20</v>
      </c>
      <c r="E27" s="26">
        <v>45534</v>
      </c>
      <c r="F27" s="11">
        <v>59</v>
      </c>
      <c r="G27" s="15">
        <v>3697.58</v>
      </c>
      <c r="H27" s="21" t="s">
        <v>23</v>
      </c>
      <c r="I27" s="15">
        <f>M27*O27*Q27</f>
        <v>250</v>
      </c>
      <c r="J27" s="12">
        <f t="shared" si="0"/>
        <v>924395</v>
      </c>
      <c r="K27" s="11">
        <v>3570</v>
      </c>
      <c r="L27" s="11">
        <v>7092</v>
      </c>
      <c r="M27" s="11">
        <v>100</v>
      </c>
      <c r="N27" s="11">
        <v>0</v>
      </c>
      <c r="O27" s="11">
        <v>2.5</v>
      </c>
      <c r="P27" s="11">
        <v>0</v>
      </c>
      <c r="Q27" s="11">
        <v>1</v>
      </c>
      <c r="R27" s="11">
        <v>0</v>
      </c>
      <c r="S27" s="11">
        <v>0</v>
      </c>
      <c r="T27" s="22">
        <v>0</v>
      </c>
      <c r="U27" s="11" t="s">
        <v>21</v>
      </c>
      <c r="V27" s="22" t="s">
        <v>26</v>
      </c>
      <c r="W27" s="27" t="s">
        <v>27</v>
      </c>
      <c r="X27" s="2"/>
      <c r="Y27" s="2"/>
      <c r="Z27" s="2"/>
      <c r="AA27" s="2"/>
      <c r="AB27" s="2"/>
      <c r="AC27" s="2"/>
      <c r="AD27" s="2"/>
      <c r="AE27" s="2"/>
      <c r="AF27" s="11">
        <v>0</v>
      </c>
      <c r="AG27" s="11">
        <v>0</v>
      </c>
      <c r="AH27" s="16">
        <v>0</v>
      </c>
      <c r="AI27" s="11">
        <v>0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23.25" customHeight="1" x14ac:dyDescent="0.25">
      <c r="A28" s="11" t="s">
        <v>19</v>
      </c>
      <c r="B28" s="11">
        <v>3570</v>
      </c>
      <c r="C28" s="11">
        <v>7092</v>
      </c>
      <c r="D28" s="11" t="s">
        <v>20</v>
      </c>
      <c r="E28" s="26">
        <v>45512</v>
      </c>
      <c r="F28" s="11">
        <v>60</v>
      </c>
      <c r="G28" s="15">
        <v>1005.54</v>
      </c>
      <c r="H28" s="21" t="s">
        <v>25</v>
      </c>
      <c r="I28" s="15">
        <f>N28*Q28</f>
        <v>20</v>
      </c>
      <c r="J28" s="12">
        <f t="shared" si="0"/>
        <v>20110.8</v>
      </c>
      <c r="K28" s="11">
        <v>3570</v>
      </c>
      <c r="L28" s="11">
        <v>7092</v>
      </c>
      <c r="M28" s="11">
        <v>0</v>
      </c>
      <c r="N28" s="11">
        <v>20</v>
      </c>
      <c r="O28" s="11">
        <v>0</v>
      </c>
      <c r="P28" s="11">
        <v>0</v>
      </c>
      <c r="Q28" s="11">
        <v>1</v>
      </c>
      <c r="R28" s="11">
        <v>0</v>
      </c>
      <c r="S28" s="11">
        <v>0</v>
      </c>
      <c r="T28" s="22">
        <v>0</v>
      </c>
      <c r="U28" s="11" t="s">
        <v>21</v>
      </c>
      <c r="V28" s="22" t="s">
        <v>26</v>
      </c>
      <c r="W28" s="27" t="s">
        <v>27</v>
      </c>
      <c r="X28" s="2"/>
      <c r="Y28" s="2"/>
      <c r="Z28" s="2"/>
      <c r="AA28" s="2"/>
      <c r="AB28" s="2"/>
      <c r="AC28" s="2"/>
      <c r="AD28" s="2"/>
      <c r="AE28" s="2"/>
      <c r="AF28" s="11">
        <v>0</v>
      </c>
      <c r="AG28" s="11">
        <v>0</v>
      </c>
      <c r="AH28" s="16">
        <v>0</v>
      </c>
      <c r="AI28" s="11">
        <v>0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1" ht="23.25" customHeight="1" x14ac:dyDescent="0.25">
      <c r="A29" s="11" t="s">
        <v>28</v>
      </c>
      <c r="B29" s="11">
        <v>85075</v>
      </c>
      <c r="C29" s="11">
        <v>98710</v>
      </c>
      <c r="D29" s="11" t="s">
        <v>20</v>
      </c>
      <c r="E29" s="26">
        <v>45527</v>
      </c>
      <c r="F29" s="11">
        <v>61</v>
      </c>
      <c r="G29" s="15">
        <v>2476.7800000000002</v>
      </c>
      <c r="H29" s="21" t="s">
        <v>25</v>
      </c>
      <c r="I29" s="15">
        <f>N29*Q29</f>
        <v>18</v>
      </c>
      <c r="J29" s="12">
        <f t="shared" si="0"/>
        <v>44582.04</v>
      </c>
      <c r="K29" s="11">
        <v>85075</v>
      </c>
      <c r="L29" s="11">
        <v>98710</v>
      </c>
      <c r="M29" s="11">
        <v>0</v>
      </c>
      <c r="N29" s="11">
        <v>18</v>
      </c>
      <c r="O29" s="11">
        <v>0</v>
      </c>
      <c r="P29" s="11">
        <v>0</v>
      </c>
      <c r="Q29" s="11">
        <v>1</v>
      </c>
      <c r="R29" s="11">
        <v>0</v>
      </c>
      <c r="S29" s="11">
        <v>0</v>
      </c>
      <c r="T29" s="22">
        <v>0</v>
      </c>
      <c r="U29" s="11" t="s">
        <v>33</v>
      </c>
      <c r="V29" s="22" t="s">
        <v>50</v>
      </c>
      <c r="W29" s="27" t="s">
        <v>56</v>
      </c>
      <c r="X29" s="2"/>
      <c r="Y29" s="2"/>
      <c r="Z29" s="2"/>
      <c r="AA29" s="2"/>
      <c r="AB29" s="2"/>
      <c r="AC29" s="2"/>
      <c r="AD29" s="2"/>
      <c r="AE29" s="2"/>
      <c r="AF29" s="11">
        <v>0</v>
      </c>
      <c r="AG29" s="11">
        <v>0</v>
      </c>
      <c r="AH29" s="16">
        <v>0</v>
      </c>
      <c r="AI29" s="11">
        <v>0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ht="23.25" customHeight="1" x14ac:dyDescent="0.25">
      <c r="A30" s="11" t="s">
        <v>19</v>
      </c>
      <c r="B30" s="11">
        <v>3570</v>
      </c>
      <c r="C30" s="11">
        <v>7092</v>
      </c>
      <c r="D30" s="11" t="s">
        <v>20</v>
      </c>
      <c r="E30" s="26">
        <v>45512</v>
      </c>
      <c r="F30" s="11">
        <v>62</v>
      </c>
      <c r="G30" s="15">
        <v>698.04</v>
      </c>
      <c r="H30" s="21" t="s">
        <v>24</v>
      </c>
      <c r="I30" s="15">
        <f>M30*Q30</f>
        <v>3</v>
      </c>
      <c r="J30" s="12">
        <f t="shared" si="0"/>
        <v>2094.12</v>
      </c>
      <c r="K30" s="11">
        <v>6000</v>
      </c>
      <c r="L30" s="11">
        <v>7000</v>
      </c>
      <c r="M30" s="11">
        <v>3</v>
      </c>
      <c r="N30" s="11">
        <v>0</v>
      </c>
      <c r="O30" s="11">
        <v>0</v>
      </c>
      <c r="P30" s="11">
        <v>0</v>
      </c>
      <c r="Q30" s="11">
        <v>1</v>
      </c>
      <c r="R30" s="11">
        <v>0</v>
      </c>
      <c r="S30" s="11">
        <v>0</v>
      </c>
      <c r="T30" s="22">
        <v>0</v>
      </c>
      <c r="U30" s="11" t="s">
        <v>21</v>
      </c>
      <c r="V30" s="22" t="s">
        <v>26</v>
      </c>
      <c r="W30" s="27" t="s">
        <v>27</v>
      </c>
      <c r="X30" s="2"/>
      <c r="Y30" s="2"/>
      <c r="Z30" s="2"/>
      <c r="AA30" s="2"/>
      <c r="AB30" s="2"/>
      <c r="AC30" s="2"/>
      <c r="AD30" s="2"/>
      <c r="AE30" s="2"/>
      <c r="AF30" s="11">
        <v>0</v>
      </c>
      <c r="AG30" s="11">
        <v>0</v>
      </c>
      <c r="AH30" s="16">
        <v>0</v>
      </c>
      <c r="AI30" s="11">
        <v>0</v>
      </c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ht="23.25" customHeight="1" x14ac:dyDescent="0.25">
      <c r="A31" s="11" t="s">
        <v>19</v>
      </c>
      <c r="B31" s="11">
        <v>3570</v>
      </c>
      <c r="C31" s="11">
        <v>7092</v>
      </c>
      <c r="D31" s="11" t="s">
        <v>20</v>
      </c>
      <c r="E31" s="26">
        <v>45512</v>
      </c>
      <c r="F31" s="11">
        <v>63</v>
      </c>
      <c r="G31" s="15">
        <v>693.74</v>
      </c>
      <c r="H31" s="21" t="s">
        <v>25</v>
      </c>
      <c r="I31" s="15">
        <f>N31*Q31</f>
        <v>50</v>
      </c>
      <c r="J31" s="12">
        <f t="shared" si="0"/>
        <v>34687</v>
      </c>
      <c r="K31" s="11">
        <v>3570</v>
      </c>
      <c r="L31" s="11">
        <v>7092</v>
      </c>
      <c r="M31" s="11">
        <v>0</v>
      </c>
      <c r="N31" s="11">
        <v>50</v>
      </c>
      <c r="O31" s="11">
        <v>0</v>
      </c>
      <c r="P31" s="11">
        <v>0</v>
      </c>
      <c r="Q31" s="11">
        <v>1</v>
      </c>
      <c r="R31" s="11">
        <v>0</v>
      </c>
      <c r="S31" s="11">
        <v>0</v>
      </c>
      <c r="T31" s="22">
        <v>0</v>
      </c>
      <c r="U31" s="11" t="s">
        <v>21</v>
      </c>
      <c r="V31" s="22" t="s">
        <v>26</v>
      </c>
      <c r="W31" s="27" t="s">
        <v>27</v>
      </c>
      <c r="X31" s="2"/>
      <c r="Y31" s="2"/>
      <c r="Z31" s="2"/>
      <c r="AA31" s="2"/>
      <c r="AB31" s="2"/>
      <c r="AC31" s="2"/>
      <c r="AD31" s="2"/>
      <c r="AE31" s="2"/>
      <c r="AF31" s="11">
        <v>0</v>
      </c>
      <c r="AG31" s="11">
        <v>0</v>
      </c>
      <c r="AH31" s="16">
        <v>0</v>
      </c>
      <c r="AI31" s="11">
        <v>0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ht="23.25" customHeight="1" x14ac:dyDescent="0.25">
      <c r="A32" s="11" t="s">
        <v>28</v>
      </c>
      <c r="B32" s="11">
        <v>81070</v>
      </c>
      <c r="C32" s="11">
        <v>85075</v>
      </c>
      <c r="D32" s="11" t="s">
        <v>20</v>
      </c>
      <c r="E32" s="26">
        <v>45525</v>
      </c>
      <c r="F32" s="11">
        <v>64</v>
      </c>
      <c r="G32" s="15">
        <v>1537.5</v>
      </c>
      <c r="H32" s="21" t="s">
        <v>25</v>
      </c>
      <c r="I32" s="15">
        <f>N32*Q32</f>
        <v>20</v>
      </c>
      <c r="J32" s="12">
        <f t="shared" si="0"/>
        <v>30750</v>
      </c>
      <c r="K32" s="11">
        <v>81070</v>
      </c>
      <c r="L32" s="11">
        <v>85075</v>
      </c>
      <c r="M32" s="11">
        <v>0</v>
      </c>
      <c r="N32" s="11">
        <v>20</v>
      </c>
      <c r="O32" s="11">
        <v>0</v>
      </c>
      <c r="P32" s="11">
        <v>0</v>
      </c>
      <c r="Q32" s="11">
        <v>1</v>
      </c>
      <c r="R32" s="11">
        <v>0</v>
      </c>
      <c r="S32" s="11">
        <v>0</v>
      </c>
      <c r="T32" s="22">
        <v>0</v>
      </c>
      <c r="U32" s="11" t="s">
        <v>32</v>
      </c>
      <c r="V32" s="22" t="s">
        <v>50</v>
      </c>
      <c r="W32" s="27" t="s">
        <v>56</v>
      </c>
      <c r="X32" s="2"/>
      <c r="Y32" s="2"/>
      <c r="Z32" s="2"/>
      <c r="AA32" s="2"/>
      <c r="AB32" s="2"/>
      <c r="AC32" s="2"/>
      <c r="AD32" s="2"/>
      <c r="AE32" s="2"/>
      <c r="AF32" s="11">
        <v>0</v>
      </c>
      <c r="AG32" s="11">
        <v>0</v>
      </c>
      <c r="AH32" s="16">
        <v>0</v>
      </c>
      <c r="AI32" s="11">
        <v>0</v>
      </c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ht="23.25" customHeight="1" x14ac:dyDescent="0.25">
      <c r="A33" s="11" t="s">
        <v>34</v>
      </c>
      <c r="B33" s="11">
        <v>61080</v>
      </c>
      <c r="C33" s="11">
        <v>86090</v>
      </c>
      <c r="D33" s="11" t="s">
        <v>20</v>
      </c>
      <c r="E33" s="26">
        <v>45513</v>
      </c>
      <c r="F33" s="11">
        <v>65</v>
      </c>
      <c r="G33" s="15">
        <v>400.95</v>
      </c>
      <c r="H33" s="21" t="s">
        <v>46</v>
      </c>
      <c r="I33" s="15">
        <f>M33*O33*P33*Q33</f>
        <v>1600</v>
      </c>
      <c r="J33" s="12">
        <f t="shared" si="0"/>
        <v>641520</v>
      </c>
      <c r="K33" s="11">
        <v>61080</v>
      </c>
      <c r="L33" s="11">
        <v>85000</v>
      </c>
      <c r="M33" s="11">
        <v>8000</v>
      </c>
      <c r="N33" s="11">
        <v>0</v>
      </c>
      <c r="O33" s="11">
        <v>1</v>
      </c>
      <c r="P33" s="11">
        <v>0.2</v>
      </c>
      <c r="Q33" s="11">
        <v>1</v>
      </c>
      <c r="R33" s="11">
        <v>0</v>
      </c>
      <c r="S33" s="11">
        <v>0</v>
      </c>
      <c r="T33" s="22">
        <v>0</v>
      </c>
      <c r="U33" s="11" t="s">
        <v>35</v>
      </c>
      <c r="V33" s="22" t="s">
        <v>51</v>
      </c>
      <c r="W33" s="27" t="s">
        <v>57</v>
      </c>
      <c r="X33" s="2"/>
      <c r="Y33" s="2"/>
      <c r="Z33" s="2"/>
      <c r="AA33" s="2"/>
      <c r="AB33" s="2"/>
      <c r="AC33" s="2"/>
      <c r="AD33" s="2"/>
      <c r="AE33" s="2"/>
      <c r="AF33" s="11">
        <v>0</v>
      </c>
      <c r="AG33" s="11">
        <v>0</v>
      </c>
      <c r="AH33" s="16">
        <v>0</v>
      </c>
      <c r="AI33" s="11">
        <v>0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23.25" customHeight="1" x14ac:dyDescent="0.25">
      <c r="A34" s="11" t="s">
        <v>19</v>
      </c>
      <c r="B34" s="11">
        <v>3570</v>
      </c>
      <c r="C34" s="11">
        <v>7092</v>
      </c>
      <c r="D34" s="11" t="s">
        <v>20</v>
      </c>
      <c r="E34" s="26">
        <v>45512</v>
      </c>
      <c r="F34" s="11">
        <v>66</v>
      </c>
      <c r="G34" s="15">
        <v>5540.39</v>
      </c>
      <c r="H34" s="21" t="s">
        <v>25</v>
      </c>
      <c r="I34" s="15">
        <f>N34*Q34</f>
        <v>50</v>
      </c>
      <c r="J34" s="12">
        <f t="shared" si="0"/>
        <v>277019.5</v>
      </c>
      <c r="K34" s="11">
        <v>3570</v>
      </c>
      <c r="L34" s="11">
        <v>7092</v>
      </c>
      <c r="M34" s="11">
        <v>0</v>
      </c>
      <c r="N34" s="11">
        <v>50</v>
      </c>
      <c r="O34" s="11">
        <v>0</v>
      </c>
      <c r="P34" s="11">
        <v>0</v>
      </c>
      <c r="Q34" s="11">
        <v>1</v>
      </c>
      <c r="R34" s="11">
        <v>0</v>
      </c>
      <c r="S34" s="11">
        <v>0</v>
      </c>
      <c r="T34" s="22">
        <v>0</v>
      </c>
      <c r="U34" s="11" t="s">
        <v>21</v>
      </c>
      <c r="V34" s="22" t="s">
        <v>26</v>
      </c>
      <c r="W34" s="27" t="s">
        <v>27</v>
      </c>
      <c r="X34" s="2"/>
      <c r="Y34" s="2"/>
      <c r="Z34" s="2"/>
      <c r="AA34" s="2"/>
      <c r="AB34" s="2"/>
      <c r="AC34" s="2"/>
      <c r="AD34" s="2"/>
      <c r="AE34" s="2"/>
      <c r="AF34" s="11">
        <v>0</v>
      </c>
      <c r="AG34" s="11">
        <v>0</v>
      </c>
      <c r="AH34" s="16">
        <v>0</v>
      </c>
      <c r="AI34" s="11">
        <v>0</v>
      </c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23.25" customHeight="1" x14ac:dyDescent="0.25">
      <c r="A35" s="11" t="s">
        <v>19</v>
      </c>
      <c r="B35" s="11">
        <v>3570</v>
      </c>
      <c r="C35" s="11">
        <v>7092</v>
      </c>
      <c r="D35" s="11" t="s">
        <v>20</v>
      </c>
      <c r="E35" s="26">
        <v>45512</v>
      </c>
      <c r="F35" s="11">
        <v>67</v>
      </c>
      <c r="G35" s="15">
        <v>4736.16</v>
      </c>
      <c r="H35" s="21" t="s">
        <v>25</v>
      </c>
      <c r="I35" s="15">
        <f>N35*Q35</f>
        <v>10</v>
      </c>
      <c r="J35" s="12">
        <f t="shared" si="0"/>
        <v>47361.599999999999</v>
      </c>
      <c r="K35" s="11">
        <v>3570</v>
      </c>
      <c r="L35" s="11">
        <v>7000</v>
      </c>
      <c r="M35" s="11">
        <v>0</v>
      </c>
      <c r="N35" s="11">
        <v>10</v>
      </c>
      <c r="O35" s="11">
        <v>0</v>
      </c>
      <c r="P35" s="11">
        <v>0</v>
      </c>
      <c r="Q35" s="11">
        <v>1</v>
      </c>
      <c r="R35" s="11">
        <v>0</v>
      </c>
      <c r="S35" s="11">
        <v>0</v>
      </c>
      <c r="T35" s="22">
        <v>0</v>
      </c>
      <c r="U35" s="11" t="s">
        <v>21</v>
      </c>
      <c r="V35" s="22" t="s">
        <v>26</v>
      </c>
      <c r="W35" s="27" t="s">
        <v>27</v>
      </c>
      <c r="X35" s="2"/>
      <c r="Y35" s="2"/>
      <c r="Z35" s="2"/>
      <c r="AA35" s="2"/>
      <c r="AB35" s="2"/>
      <c r="AC35" s="2"/>
      <c r="AD35" s="2"/>
      <c r="AE35" s="2"/>
      <c r="AF35" s="11">
        <v>0</v>
      </c>
      <c r="AG35" s="11">
        <v>0</v>
      </c>
      <c r="AH35" s="16">
        <v>0</v>
      </c>
      <c r="AI35" s="11">
        <v>0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ht="23.25" customHeight="1" x14ac:dyDescent="0.25">
      <c r="A36" s="11" t="s">
        <v>28</v>
      </c>
      <c r="B36" s="11">
        <v>4700</v>
      </c>
      <c r="C36" s="11">
        <v>5860</v>
      </c>
      <c r="D36" s="11" t="s">
        <v>20</v>
      </c>
      <c r="E36" s="26">
        <v>45525</v>
      </c>
      <c r="F36" s="11">
        <v>68</v>
      </c>
      <c r="G36" s="15">
        <v>12829.05</v>
      </c>
      <c r="H36" s="21" t="s">
        <v>25</v>
      </c>
      <c r="I36" s="15">
        <f>N36*Q36</f>
        <v>1</v>
      </c>
      <c r="J36" s="12">
        <f t="shared" si="0"/>
        <v>12829.05</v>
      </c>
      <c r="K36" s="11">
        <v>4700</v>
      </c>
      <c r="L36" s="11">
        <v>5680</v>
      </c>
      <c r="M36" s="11">
        <v>0</v>
      </c>
      <c r="N36" s="11">
        <v>1</v>
      </c>
      <c r="O36" s="11">
        <v>0</v>
      </c>
      <c r="P36" s="11">
        <v>0</v>
      </c>
      <c r="Q36" s="11">
        <v>1</v>
      </c>
      <c r="R36" s="11">
        <v>0</v>
      </c>
      <c r="S36" s="11">
        <v>0</v>
      </c>
      <c r="T36" s="22">
        <v>0</v>
      </c>
      <c r="U36" s="11" t="s">
        <v>29</v>
      </c>
      <c r="V36" s="22" t="s">
        <v>26</v>
      </c>
      <c r="W36" s="27" t="s">
        <v>27</v>
      </c>
      <c r="X36" s="2"/>
      <c r="Y36" s="2"/>
      <c r="Z36" s="2"/>
      <c r="AA36" s="2"/>
      <c r="AB36" s="2"/>
      <c r="AC36" s="2"/>
      <c r="AD36" s="2"/>
      <c r="AE36" s="2"/>
      <c r="AF36" s="11">
        <v>0</v>
      </c>
      <c r="AG36" s="11">
        <v>0</v>
      </c>
      <c r="AH36" s="16">
        <v>0</v>
      </c>
      <c r="AI36" s="11">
        <v>0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ht="23.25" customHeight="1" x14ac:dyDescent="0.25">
      <c r="A37" s="11" t="s">
        <v>19</v>
      </c>
      <c r="B37" s="11">
        <v>3570</v>
      </c>
      <c r="C37" s="11">
        <v>7092</v>
      </c>
      <c r="D37" s="11" t="s">
        <v>20</v>
      </c>
      <c r="E37" s="26">
        <v>45512</v>
      </c>
      <c r="F37" s="11">
        <v>69</v>
      </c>
      <c r="G37" s="15">
        <v>1554.38</v>
      </c>
      <c r="H37" s="21" t="s">
        <v>23</v>
      </c>
      <c r="I37" s="15">
        <f>M37*O37*Q37</f>
        <v>3040</v>
      </c>
      <c r="J37" s="12">
        <f t="shared" si="0"/>
        <v>4725315.2</v>
      </c>
      <c r="K37" s="11">
        <v>3570</v>
      </c>
      <c r="L37" s="11">
        <v>7092</v>
      </c>
      <c r="M37" s="11">
        <v>30400</v>
      </c>
      <c r="N37" s="11">
        <v>0</v>
      </c>
      <c r="O37" s="11">
        <v>0.1</v>
      </c>
      <c r="P37" s="11">
        <v>0</v>
      </c>
      <c r="Q37" s="11">
        <v>1</v>
      </c>
      <c r="R37" s="11">
        <v>0</v>
      </c>
      <c r="S37" s="11">
        <v>0</v>
      </c>
      <c r="T37" s="22">
        <v>0</v>
      </c>
      <c r="U37" s="11" t="s">
        <v>21</v>
      </c>
      <c r="V37" s="22" t="s">
        <v>26</v>
      </c>
      <c r="W37" s="27" t="s">
        <v>27</v>
      </c>
      <c r="X37" s="2"/>
      <c r="Y37" s="2"/>
      <c r="Z37" s="2"/>
      <c r="AA37" s="2"/>
      <c r="AB37" s="2"/>
      <c r="AC37" s="2"/>
      <c r="AD37" s="2"/>
      <c r="AE37" s="2"/>
      <c r="AF37" s="11">
        <v>0</v>
      </c>
      <c r="AG37" s="11">
        <v>0</v>
      </c>
      <c r="AH37" s="16">
        <v>0</v>
      </c>
      <c r="AI37" s="11">
        <v>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ht="23.25" customHeight="1" x14ac:dyDescent="0.25">
      <c r="A38" s="11" t="s">
        <v>28</v>
      </c>
      <c r="B38" s="11">
        <v>4700</v>
      </c>
      <c r="C38" s="11">
        <v>5860</v>
      </c>
      <c r="D38" s="11" t="s">
        <v>20</v>
      </c>
      <c r="E38" s="26">
        <v>45525</v>
      </c>
      <c r="F38" s="11">
        <v>70</v>
      </c>
      <c r="G38" s="15">
        <v>1553.01</v>
      </c>
      <c r="H38" s="21" t="s">
        <v>23</v>
      </c>
      <c r="I38" s="12">
        <f>N38*S38*Q38</f>
        <v>80</v>
      </c>
      <c r="J38" s="12">
        <f t="shared" si="0"/>
        <v>124240.8</v>
      </c>
      <c r="K38" s="11">
        <v>4700</v>
      </c>
      <c r="L38" s="11">
        <v>5680</v>
      </c>
      <c r="M38" s="11">
        <v>0</v>
      </c>
      <c r="N38" s="11">
        <v>4</v>
      </c>
      <c r="O38" s="11">
        <v>0</v>
      </c>
      <c r="P38" s="11">
        <v>0</v>
      </c>
      <c r="Q38" s="11">
        <v>1</v>
      </c>
      <c r="R38" s="11">
        <v>0</v>
      </c>
      <c r="S38" s="11">
        <v>20</v>
      </c>
      <c r="T38" s="22">
        <v>0</v>
      </c>
      <c r="U38" s="11" t="s">
        <v>29</v>
      </c>
      <c r="V38" s="22" t="s">
        <v>26</v>
      </c>
      <c r="W38" s="27" t="s">
        <v>27</v>
      </c>
      <c r="X38" s="2"/>
      <c r="Y38" s="2"/>
      <c r="Z38" s="2"/>
      <c r="AA38" s="2"/>
      <c r="AB38" s="2"/>
      <c r="AC38" s="2"/>
      <c r="AD38" s="2"/>
      <c r="AE38" s="2"/>
      <c r="AF38" s="11">
        <v>0</v>
      </c>
      <c r="AG38" s="11">
        <v>0</v>
      </c>
      <c r="AH38" s="16">
        <v>0</v>
      </c>
      <c r="AI38" s="11">
        <v>0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ht="23.25" customHeight="1" x14ac:dyDescent="0.25">
      <c r="A39" s="11" t="s">
        <v>28</v>
      </c>
      <c r="B39" s="11">
        <v>4700</v>
      </c>
      <c r="C39" s="11">
        <v>5860</v>
      </c>
      <c r="D39" s="11" t="s">
        <v>20</v>
      </c>
      <c r="E39" s="26">
        <v>45525</v>
      </c>
      <c r="F39" s="11">
        <v>71</v>
      </c>
      <c r="G39" s="15">
        <v>17011.03</v>
      </c>
      <c r="H39" s="21" t="s">
        <v>25</v>
      </c>
      <c r="I39" s="15">
        <f>N39*Q39</f>
        <v>2</v>
      </c>
      <c r="J39" s="12">
        <f t="shared" si="0"/>
        <v>34022.06</v>
      </c>
      <c r="K39" s="11">
        <v>4700</v>
      </c>
      <c r="L39" s="11">
        <v>5680</v>
      </c>
      <c r="M39" s="11">
        <v>0</v>
      </c>
      <c r="N39" s="11">
        <v>2</v>
      </c>
      <c r="O39" s="11">
        <v>0</v>
      </c>
      <c r="P39" s="11">
        <v>0</v>
      </c>
      <c r="Q39" s="11">
        <v>1</v>
      </c>
      <c r="R39" s="11">
        <v>0</v>
      </c>
      <c r="S39" s="11">
        <v>0</v>
      </c>
      <c r="T39" s="22">
        <v>0</v>
      </c>
      <c r="U39" s="11" t="s">
        <v>29</v>
      </c>
      <c r="V39" s="22" t="s">
        <v>26</v>
      </c>
      <c r="W39" s="27" t="s">
        <v>27</v>
      </c>
      <c r="X39" s="2"/>
      <c r="Y39" s="2"/>
      <c r="Z39" s="2"/>
      <c r="AA39" s="2"/>
      <c r="AB39" s="2"/>
      <c r="AC39" s="2"/>
      <c r="AD39" s="2"/>
      <c r="AE39" s="2"/>
      <c r="AF39" s="11">
        <v>0</v>
      </c>
      <c r="AG39" s="11">
        <v>0</v>
      </c>
      <c r="AH39" s="16">
        <v>0</v>
      </c>
      <c r="AI39" s="11">
        <v>0</v>
      </c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ht="23.25" customHeight="1" x14ac:dyDescent="0.25">
      <c r="A40" s="11" t="s">
        <v>28</v>
      </c>
      <c r="B40" s="11">
        <v>5860</v>
      </c>
      <c r="C40" s="11">
        <v>22580</v>
      </c>
      <c r="D40" s="11" t="s">
        <v>20</v>
      </c>
      <c r="E40" s="26">
        <v>45513</v>
      </c>
      <c r="F40" s="11">
        <v>73</v>
      </c>
      <c r="G40" s="15">
        <v>311.58999999999997</v>
      </c>
      <c r="H40" s="21" t="s">
        <v>23</v>
      </c>
      <c r="I40" s="15">
        <f>M40*O40</f>
        <v>700</v>
      </c>
      <c r="J40" s="12">
        <f t="shared" si="0"/>
        <v>218112.99999999997</v>
      </c>
      <c r="K40" s="11">
        <v>5860</v>
      </c>
      <c r="L40" s="11">
        <v>22580</v>
      </c>
      <c r="M40" s="11">
        <v>200</v>
      </c>
      <c r="N40" s="11">
        <v>0</v>
      </c>
      <c r="O40" s="11">
        <v>3.5</v>
      </c>
      <c r="P40" s="11">
        <v>0</v>
      </c>
      <c r="Q40" s="11">
        <v>0</v>
      </c>
      <c r="R40" s="11">
        <v>0</v>
      </c>
      <c r="S40" s="11">
        <v>0</v>
      </c>
      <c r="T40" s="22">
        <v>0</v>
      </c>
      <c r="U40" s="11" t="s">
        <v>30</v>
      </c>
      <c r="V40" s="22" t="s">
        <v>48</v>
      </c>
      <c r="W40" s="27" t="s">
        <v>58</v>
      </c>
      <c r="X40" s="2"/>
      <c r="Y40" s="2"/>
      <c r="Z40" s="2"/>
      <c r="AA40" s="2"/>
      <c r="AB40" s="2"/>
      <c r="AC40" s="2"/>
      <c r="AD40" s="2"/>
      <c r="AE40" s="2"/>
      <c r="AF40" s="11">
        <v>0</v>
      </c>
      <c r="AG40" s="11">
        <v>0</v>
      </c>
      <c r="AH40" s="16">
        <v>0</v>
      </c>
      <c r="AI40" s="11">
        <v>0</v>
      </c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ht="30" customHeight="1" x14ac:dyDescent="0.25">
      <c r="A41" s="11" t="s">
        <v>40</v>
      </c>
      <c r="B41" s="11">
        <v>2005</v>
      </c>
      <c r="C41" s="11">
        <v>6940</v>
      </c>
      <c r="D41" s="11" t="s">
        <v>20</v>
      </c>
      <c r="E41" s="26">
        <v>45513</v>
      </c>
      <c r="F41" s="11">
        <v>74</v>
      </c>
      <c r="G41" s="15">
        <v>260.10000000000002</v>
      </c>
      <c r="H41" s="21" t="s">
        <v>23</v>
      </c>
      <c r="I41" s="15">
        <f>M41*O41</f>
        <v>700</v>
      </c>
      <c r="J41" s="12">
        <f t="shared" si="0"/>
        <v>182070.00000000003</v>
      </c>
      <c r="K41" s="11">
        <v>2005</v>
      </c>
      <c r="L41" s="11">
        <v>6940</v>
      </c>
      <c r="M41" s="11">
        <v>200</v>
      </c>
      <c r="N41" s="11">
        <v>0</v>
      </c>
      <c r="O41" s="11">
        <v>3.5</v>
      </c>
      <c r="P41" s="11">
        <v>0</v>
      </c>
      <c r="Q41" s="11">
        <v>0</v>
      </c>
      <c r="R41" s="11">
        <v>0</v>
      </c>
      <c r="S41" s="11">
        <v>0</v>
      </c>
      <c r="T41" s="22">
        <v>0</v>
      </c>
      <c r="U41" s="11" t="s">
        <v>41</v>
      </c>
      <c r="V41" s="22" t="s">
        <v>53</v>
      </c>
      <c r="W41" s="27" t="s">
        <v>59</v>
      </c>
      <c r="X41" s="2"/>
      <c r="Y41" s="2"/>
      <c r="Z41" s="2"/>
      <c r="AA41" s="2"/>
      <c r="AB41" s="2"/>
      <c r="AC41" s="2"/>
      <c r="AD41" s="2"/>
      <c r="AE41" s="2"/>
      <c r="AF41" s="11">
        <v>0</v>
      </c>
      <c r="AG41" s="11">
        <v>0</v>
      </c>
      <c r="AH41" s="16">
        <v>0</v>
      </c>
      <c r="AI41" s="11">
        <v>0</v>
      </c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ht="23.25" customHeight="1" x14ac:dyDescent="0.25">
      <c r="A42" s="11" t="s">
        <v>28</v>
      </c>
      <c r="B42" s="11">
        <v>5860</v>
      </c>
      <c r="C42" s="11">
        <v>22580</v>
      </c>
      <c r="D42" s="11" t="s">
        <v>20</v>
      </c>
      <c r="E42" s="26">
        <v>45513</v>
      </c>
      <c r="F42" s="11">
        <v>75</v>
      </c>
      <c r="G42" s="15">
        <v>19106.099999999999</v>
      </c>
      <c r="H42" s="21" t="s">
        <v>22</v>
      </c>
      <c r="I42" s="15">
        <f>M42*O42*P42*R42</f>
        <v>113.92500000000001</v>
      </c>
      <c r="J42" s="12">
        <f t="shared" si="0"/>
        <v>2176662.4424999999</v>
      </c>
      <c r="K42" s="11">
        <v>5860</v>
      </c>
      <c r="L42" s="11">
        <v>22580</v>
      </c>
      <c r="M42" s="11">
        <v>150</v>
      </c>
      <c r="N42" s="11">
        <v>0</v>
      </c>
      <c r="O42" s="11">
        <v>6.2</v>
      </c>
      <c r="P42" s="11">
        <v>0.05</v>
      </c>
      <c r="Q42" s="11">
        <v>0</v>
      </c>
      <c r="R42" s="11">
        <v>2.4500000000000002</v>
      </c>
      <c r="S42" s="11">
        <v>0</v>
      </c>
      <c r="T42" s="22">
        <v>0</v>
      </c>
      <c r="U42" s="11" t="s">
        <v>30</v>
      </c>
      <c r="V42" s="22" t="s">
        <v>48</v>
      </c>
      <c r="W42" s="27" t="s">
        <v>58</v>
      </c>
      <c r="X42" s="2"/>
      <c r="Y42" s="2"/>
      <c r="Z42" s="2"/>
      <c r="AA42" s="2"/>
      <c r="AB42" s="2"/>
      <c r="AC42" s="2"/>
      <c r="AD42" s="2"/>
      <c r="AE42" s="2"/>
      <c r="AF42" s="11">
        <v>0</v>
      </c>
      <c r="AG42" s="11">
        <v>0</v>
      </c>
      <c r="AH42" s="16">
        <v>0</v>
      </c>
      <c r="AI42" s="11">
        <v>0</v>
      </c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ht="23.25" customHeight="1" x14ac:dyDescent="0.25">
      <c r="A43" s="11" t="s">
        <v>34</v>
      </c>
      <c r="B43" s="11">
        <v>8227</v>
      </c>
      <c r="C43" s="11">
        <v>19500</v>
      </c>
      <c r="D43" s="11" t="s">
        <v>20</v>
      </c>
      <c r="E43" s="26">
        <v>45512</v>
      </c>
      <c r="F43" s="11">
        <v>76</v>
      </c>
      <c r="G43" s="15">
        <v>526.28</v>
      </c>
      <c r="H43" s="21" t="s">
        <v>23</v>
      </c>
      <c r="I43" s="15">
        <f>M43*O43</f>
        <v>400</v>
      </c>
      <c r="J43" s="12">
        <f t="shared" si="0"/>
        <v>210512</v>
      </c>
      <c r="K43" s="11">
        <v>12000</v>
      </c>
      <c r="L43" s="11">
        <v>12200</v>
      </c>
      <c r="M43" s="11">
        <v>200</v>
      </c>
      <c r="N43" s="11">
        <v>0</v>
      </c>
      <c r="O43" s="11">
        <v>2</v>
      </c>
      <c r="P43" s="11">
        <v>0</v>
      </c>
      <c r="Q43" s="11">
        <v>0</v>
      </c>
      <c r="R43" s="11">
        <v>0</v>
      </c>
      <c r="S43" s="11">
        <v>0</v>
      </c>
      <c r="T43" s="22">
        <v>0</v>
      </c>
      <c r="U43" s="11" t="s">
        <v>42</v>
      </c>
      <c r="V43" s="22" t="s">
        <v>26</v>
      </c>
      <c r="W43" s="27" t="s">
        <v>27</v>
      </c>
      <c r="X43" s="2"/>
      <c r="Y43" s="2"/>
      <c r="Z43" s="2"/>
      <c r="AA43" s="2"/>
      <c r="AB43" s="2"/>
      <c r="AC43" s="2"/>
      <c r="AD43" s="2"/>
      <c r="AE43" s="2"/>
      <c r="AF43" s="11">
        <v>0</v>
      </c>
      <c r="AG43" s="11">
        <v>0</v>
      </c>
      <c r="AH43" s="16">
        <v>0</v>
      </c>
      <c r="AI43" s="11">
        <v>0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ht="23.25" customHeight="1" x14ac:dyDescent="0.25">
      <c r="A44" s="11" t="s">
        <v>28</v>
      </c>
      <c r="B44" s="11">
        <v>5860</v>
      </c>
      <c r="C44" s="11">
        <v>22580</v>
      </c>
      <c r="D44" s="11" t="s">
        <v>20</v>
      </c>
      <c r="E44" s="26">
        <v>45512</v>
      </c>
      <c r="F44" s="11">
        <v>77</v>
      </c>
      <c r="G44" s="15">
        <v>5609.83</v>
      </c>
      <c r="H44" s="21" t="s">
        <v>23</v>
      </c>
      <c r="I44" s="15">
        <f>M44*O44</f>
        <v>75</v>
      </c>
      <c r="J44" s="12">
        <f t="shared" si="0"/>
        <v>420737.25</v>
      </c>
      <c r="K44" s="11">
        <v>5860</v>
      </c>
      <c r="L44" s="11">
        <v>22580</v>
      </c>
      <c r="M44" s="11">
        <v>25</v>
      </c>
      <c r="N44" s="11">
        <v>0</v>
      </c>
      <c r="O44" s="11">
        <v>3</v>
      </c>
      <c r="P44" s="11">
        <v>0</v>
      </c>
      <c r="Q44" s="11">
        <v>0</v>
      </c>
      <c r="R44" s="11">
        <v>0</v>
      </c>
      <c r="S44" s="11">
        <v>0</v>
      </c>
      <c r="T44" s="22">
        <v>0</v>
      </c>
      <c r="U44" s="11" t="s">
        <v>30</v>
      </c>
      <c r="V44" s="22" t="s">
        <v>48</v>
      </c>
      <c r="W44" s="27" t="s">
        <v>58</v>
      </c>
      <c r="X44" s="2"/>
      <c r="Y44" s="2"/>
      <c r="Z44" s="2"/>
      <c r="AA44" s="2"/>
      <c r="AB44" s="2"/>
      <c r="AC44" s="2"/>
      <c r="AD44" s="2"/>
      <c r="AE44" s="2"/>
      <c r="AF44" s="11">
        <v>0</v>
      </c>
      <c r="AG44" s="11">
        <v>0</v>
      </c>
      <c r="AH44" s="16">
        <v>0</v>
      </c>
      <c r="AI44" s="11">
        <v>0</v>
      </c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ht="23.25" customHeight="1" x14ac:dyDescent="0.25">
      <c r="A45" s="11" t="s">
        <v>28</v>
      </c>
      <c r="B45" s="11">
        <v>33850</v>
      </c>
      <c r="C45" s="11">
        <v>44080</v>
      </c>
      <c r="D45" s="11" t="s">
        <v>20</v>
      </c>
      <c r="E45" s="26">
        <v>45517</v>
      </c>
      <c r="F45" s="11">
        <v>78</v>
      </c>
      <c r="G45" s="15">
        <v>356.01</v>
      </c>
      <c r="H45" s="21" t="s">
        <v>23</v>
      </c>
      <c r="I45" s="15">
        <f>M45*O45</f>
        <v>4000</v>
      </c>
      <c r="J45" s="12">
        <f t="shared" si="0"/>
        <v>1424040</v>
      </c>
      <c r="K45" s="11">
        <v>33900</v>
      </c>
      <c r="L45" s="11">
        <v>44000</v>
      </c>
      <c r="M45" s="11">
        <v>2000</v>
      </c>
      <c r="N45" s="11">
        <v>0</v>
      </c>
      <c r="O45" s="11">
        <v>2</v>
      </c>
      <c r="P45" s="11">
        <v>0</v>
      </c>
      <c r="Q45" s="11">
        <v>0</v>
      </c>
      <c r="R45" s="11">
        <v>0</v>
      </c>
      <c r="S45" s="11">
        <v>0</v>
      </c>
      <c r="T45" s="22">
        <v>0</v>
      </c>
      <c r="U45" s="11" t="s">
        <v>31</v>
      </c>
      <c r="V45" s="22" t="s">
        <v>49</v>
      </c>
      <c r="W45" s="27" t="s">
        <v>60</v>
      </c>
      <c r="X45" s="2"/>
      <c r="Y45" s="2"/>
      <c r="Z45" s="2"/>
      <c r="AA45" s="2"/>
      <c r="AB45" s="2"/>
      <c r="AC45" s="2"/>
      <c r="AD45" s="2"/>
      <c r="AE45" s="2"/>
      <c r="AF45" s="11">
        <v>0</v>
      </c>
      <c r="AG45" s="11">
        <v>0</v>
      </c>
      <c r="AH45" s="16">
        <v>0</v>
      </c>
      <c r="AI45" s="11">
        <v>0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ht="23.25" customHeight="1" x14ac:dyDescent="0.25">
      <c r="A46" s="11" t="s">
        <v>43</v>
      </c>
      <c r="B46" s="11">
        <v>79960</v>
      </c>
      <c r="C46" s="11">
        <v>87675</v>
      </c>
      <c r="D46" s="11" t="s">
        <v>20</v>
      </c>
      <c r="E46" s="26">
        <v>45516</v>
      </c>
      <c r="F46" s="11">
        <v>79</v>
      </c>
      <c r="G46" s="15">
        <v>340.96</v>
      </c>
      <c r="H46" s="21" t="s">
        <v>23</v>
      </c>
      <c r="I46" s="15">
        <f>M46*O46</f>
        <v>6000</v>
      </c>
      <c r="J46" s="12">
        <f t="shared" si="0"/>
        <v>2045759.9999999998</v>
      </c>
      <c r="K46" s="11">
        <v>79960</v>
      </c>
      <c r="L46" s="11">
        <v>87675</v>
      </c>
      <c r="M46" s="11">
        <v>2000</v>
      </c>
      <c r="N46" s="11">
        <v>0</v>
      </c>
      <c r="O46" s="11">
        <v>3</v>
      </c>
      <c r="P46" s="11">
        <v>0</v>
      </c>
      <c r="Q46" s="11">
        <v>0</v>
      </c>
      <c r="R46" s="11">
        <v>0</v>
      </c>
      <c r="S46" s="11">
        <v>0</v>
      </c>
      <c r="T46" s="22">
        <v>0</v>
      </c>
      <c r="U46" s="11" t="s">
        <v>44</v>
      </c>
      <c r="V46" s="22" t="s">
        <v>54</v>
      </c>
      <c r="W46" s="27" t="s">
        <v>61</v>
      </c>
      <c r="X46" s="2"/>
      <c r="Y46" s="2"/>
      <c r="Z46" s="2"/>
      <c r="AA46" s="2"/>
      <c r="AB46" s="2"/>
      <c r="AC46" s="2"/>
      <c r="AD46" s="2"/>
      <c r="AE46" s="2"/>
      <c r="AF46" s="11">
        <v>0</v>
      </c>
      <c r="AG46" s="11">
        <v>0</v>
      </c>
      <c r="AH46" s="16">
        <v>0</v>
      </c>
      <c r="AI46" s="11">
        <v>0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ht="23.25" customHeight="1" x14ac:dyDescent="0.25">
      <c r="A47" s="11" t="s">
        <v>34</v>
      </c>
      <c r="B47" s="11">
        <v>19500</v>
      </c>
      <c r="C47" s="11">
        <v>37080</v>
      </c>
      <c r="D47" s="11" t="s">
        <v>20</v>
      </c>
      <c r="E47" s="26">
        <v>45512</v>
      </c>
      <c r="F47" s="11">
        <v>80</v>
      </c>
      <c r="G47" s="15">
        <v>18202.919999999998</v>
      </c>
      <c r="H47" s="21" t="s">
        <v>46</v>
      </c>
      <c r="I47" s="15">
        <f>M47*O47*P47</f>
        <v>3</v>
      </c>
      <c r="J47" s="12">
        <f t="shared" si="0"/>
        <v>54608.759999999995</v>
      </c>
      <c r="K47" s="11">
        <v>19500</v>
      </c>
      <c r="L47" s="11">
        <v>37000</v>
      </c>
      <c r="M47" s="11">
        <v>3</v>
      </c>
      <c r="N47" s="11">
        <v>0</v>
      </c>
      <c r="O47" s="11">
        <v>1</v>
      </c>
      <c r="P47" s="11">
        <v>1</v>
      </c>
      <c r="Q47" s="11">
        <v>0</v>
      </c>
      <c r="R47" s="11">
        <v>0</v>
      </c>
      <c r="S47" s="11">
        <v>0</v>
      </c>
      <c r="T47" s="22">
        <v>0</v>
      </c>
      <c r="U47" s="11" t="s">
        <v>45</v>
      </c>
      <c r="V47" s="22" t="s">
        <v>55</v>
      </c>
      <c r="W47" s="27" t="s">
        <v>62</v>
      </c>
      <c r="X47" s="2"/>
      <c r="Y47" s="2"/>
      <c r="Z47" s="2"/>
      <c r="AA47" s="2"/>
      <c r="AB47" s="2"/>
      <c r="AC47" s="2"/>
      <c r="AD47" s="2"/>
      <c r="AE47" s="2"/>
      <c r="AF47" s="11">
        <v>0</v>
      </c>
      <c r="AG47" s="11">
        <v>0</v>
      </c>
      <c r="AH47" s="16">
        <v>0</v>
      </c>
      <c r="AI47" s="11">
        <v>0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1:2" s="1" customFormat="1" x14ac:dyDescent="0.25">
      <c r="A50" s="3"/>
      <c r="B50" s="4" t="s">
        <v>14</v>
      </c>
    </row>
    <row r="51" spans="1:2" s="1" customFormat="1" x14ac:dyDescent="0.25">
      <c r="A51" s="10"/>
      <c r="B51" s="5" t="s">
        <v>63</v>
      </c>
    </row>
    <row r="52" spans="1:2" s="1" customFormat="1" hidden="1" x14ac:dyDescent="0.25">
      <c r="A52" s="6"/>
      <c r="B52" s="7" t="s">
        <v>15</v>
      </c>
    </row>
  </sheetData>
  <pageMargins left="0.7" right="0.2" top="0.25" bottom="0" header="0" footer="0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Programme Details Chainges</vt:lpstr>
      <vt:lpstr>'Programme Details Chainges'!Print_Area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PF7862 WIJESURIYA W R L K</dc:creator>
  <cp:lastModifiedBy>PF7862 WIJESURIYA W R L K</cp:lastModifiedBy>
  <cp:lastPrinted>2025-03-14T06:32:46Z</cp:lastPrinted>
  <dcterms:created xsi:type="dcterms:W3CDTF">2025-02-21T07:22:11Z</dcterms:created>
  <dcterms:modified xsi:type="dcterms:W3CDTF">2025-03-17T06:43:30Z</dcterms:modified>
</cp:coreProperties>
</file>